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172" windowHeight="10500" tabRatio="544" activeTab="0"/>
  </bookViews>
  <sheets>
    <sheet name="Középfok" sheetId="1" r:id="rId1"/>
    <sheet name="Családi-senior" sheetId="2" r:id="rId2"/>
    <sheet name="SZOSE" sheetId="3" r:id="rId3"/>
    <sheet name="TVOSE" sheetId="4" r:id="rId4"/>
  </sheets>
  <definedNames>
    <definedName name="_xlnm.Print_Area" localSheetId="1">'Családi-senior'!$A$1:$AP$4</definedName>
    <definedName name="_xlnm.Print_Area" localSheetId="0">'Középfok'!$A$1:$AP$8</definedName>
    <definedName name="_xlnm.Print_Area" localSheetId="2">'SZOSE'!$A$1:$AO$11</definedName>
    <definedName name="_xlnm.Print_Area" localSheetId="3">'TVOSE'!$A$1:$AP$8</definedName>
  </definedNames>
  <calcPr fullCalcOnLoad="1"/>
</workbook>
</file>

<file path=xl/sharedStrings.xml><?xml version="1.0" encoding="utf-8"?>
<sst xmlns="http://schemas.openxmlformats.org/spreadsheetml/2006/main" count="328" uniqueCount="130">
  <si>
    <t>Helyezés</t>
  </si>
  <si>
    <t>II.</t>
  </si>
  <si>
    <t>időhiba</t>
  </si>
  <si>
    <t>gödör</t>
  </si>
  <si>
    <t>I.</t>
  </si>
  <si>
    <t>III.</t>
  </si>
  <si>
    <t>cél</t>
  </si>
  <si>
    <t>bója hiba</t>
  </si>
  <si>
    <t>feladat hiba</t>
  </si>
  <si>
    <t xml:space="preserve">bója hiba </t>
  </si>
  <si>
    <t>határkő</t>
  </si>
  <si>
    <t>domb</t>
  </si>
  <si>
    <t>sziklák</t>
  </si>
  <si>
    <t>szikla</t>
  </si>
  <si>
    <t>fekete X</t>
  </si>
  <si>
    <t>határkövek</t>
  </si>
  <si>
    <t>iránymenet</t>
  </si>
  <si>
    <t>tereptárgyak</t>
  </si>
  <si>
    <t>6 db</t>
  </si>
  <si>
    <t>2 db</t>
  </si>
  <si>
    <t>középső</t>
  </si>
  <si>
    <t>jellegfa</t>
  </si>
  <si>
    <t>iránysögmérés</t>
  </si>
  <si>
    <t>időmérő állomás</t>
  </si>
  <si>
    <t>fekete X-ek</t>
  </si>
  <si>
    <t>1 db</t>
  </si>
  <si>
    <t>dombok</t>
  </si>
  <si>
    <t>irányszögmérés</t>
  </si>
  <si>
    <t>gödörk</t>
  </si>
  <si>
    <t>földletörés</t>
  </si>
  <si>
    <t>2 db határkő</t>
  </si>
  <si>
    <t>határkő keresés</t>
  </si>
  <si>
    <t>épület rom</t>
  </si>
  <si>
    <t>Versenyző</t>
  </si>
  <si>
    <t>Krizsa István</t>
  </si>
  <si>
    <t>Vaskuti Pál</t>
  </si>
  <si>
    <t>Fülöp Árpád</t>
  </si>
  <si>
    <t>KÖZÉPFOKÚ PÁLYA</t>
  </si>
  <si>
    <r>
      <t>45</t>
    </r>
    <r>
      <rPr>
        <b/>
        <vertAlign val="superscript"/>
        <sz val="11"/>
        <rFont val="Times New Roman"/>
        <family val="1"/>
      </rPr>
      <t>o</t>
    </r>
  </si>
  <si>
    <r>
      <t>65</t>
    </r>
    <r>
      <rPr>
        <b/>
        <vertAlign val="superscript"/>
        <sz val="11"/>
        <rFont val="Times New Roman"/>
        <family val="1"/>
      </rPr>
      <t>o</t>
    </r>
  </si>
  <si>
    <t>CSALÁDI-SENIOR PÁLYA</t>
  </si>
  <si>
    <t>3 gödör</t>
  </si>
  <si>
    <t>összes hibapont</t>
  </si>
  <si>
    <t>Szigetvári Katalin</t>
  </si>
  <si>
    <t>M. Gieszer Mónika</t>
  </si>
  <si>
    <t>Csizmadia Katalin</t>
  </si>
  <si>
    <t>domb a nagy 
mélyedésben</t>
  </si>
  <si>
    <t>70 perc</t>
  </si>
  <si>
    <t>90 perc</t>
  </si>
  <si>
    <t>120 perc</t>
  </si>
  <si>
    <t>80 perc</t>
  </si>
  <si>
    <t>Csapatnév</t>
  </si>
  <si>
    <t>2 db gödör</t>
  </si>
  <si>
    <t>Hajnalcsillag</t>
  </si>
  <si>
    <t>Géringer Hajnal
Ciceu Laura
Ruszti Boróka Hanga
Kacsó Csilla
Luna kutya</t>
  </si>
  <si>
    <t>Mélytengeri Herkenytyűk</t>
  </si>
  <si>
    <t>Horváth Balázs
Micsinai Daniella</t>
  </si>
  <si>
    <t>Pattantyús</t>
  </si>
  <si>
    <t>Pattantyús-Ábrahám Sándor
Pattantyús-Ábrahám Sándorné</t>
  </si>
  <si>
    <t>VAD</t>
  </si>
  <si>
    <t>Bruckner Viktor
Tárnok Attila
Markovics Diána</t>
  </si>
  <si>
    <t>4.</t>
  </si>
  <si>
    <t>6.</t>
  </si>
  <si>
    <t>5.</t>
  </si>
  <si>
    <t>7.</t>
  </si>
  <si>
    <t>8.</t>
  </si>
  <si>
    <t>Wander Woman</t>
  </si>
  <si>
    <t>Halász Ágnes</t>
  </si>
  <si>
    <t>Keresgélők</t>
  </si>
  <si>
    <t>Ágoston Emese
dr. Piri Hajnalka
Metzker József</t>
  </si>
  <si>
    <t>Csonka-Pápai</t>
  </si>
  <si>
    <t>Csonka Károly
Balázs Eszter
Pápai Géza
Szendrő István</t>
  </si>
  <si>
    <t>Biebers</t>
  </si>
  <si>
    <t>Bieber Norbert
Bieber-Maros Lili
Bieber Emil</t>
  </si>
  <si>
    <t>Budapesti Tájékozódási 
Túrabajnokság</t>
  </si>
  <si>
    <t>Országos Középfokú
Tájékozódási Túrabajnokság</t>
  </si>
  <si>
    <t>TVOSE</t>
  </si>
  <si>
    <t>SZOSE</t>
  </si>
  <si>
    <t>Velencei almás diós</t>
  </si>
  <si>
    <t>Kiss Imre
Szunyogh Szandra</t>
  </si>
  <si>
    <t>Úttalan utakon</t>
  </si>
  <si>
    <t>Távolba nézős</t>
  </si>
  <si>
    <t>Garai Krisztina
Gedai Zoltán
Nagy László</t>
  </si>
  <si>
    <t>Gyorstalpalók</t>
  </si>
  <si>
    <t>Gulyás Róbert
Pataki József</t>
  </si>
  <si>
    <t>Forsthoffer Tamás</t>
  </si>
  <si>
    <t>9.</t>
  </si>
  <si>
    <t>Kompásztorok</t>
  </si>
  <si>
    <t>György Nándor
Szentirmai Péter
Kozári Péter</t>
  </si>
  <si>
    <t>Tekergők egyik fele</t>
  </si>
  <si>
    <t>Szilágyi Bianka
Lizicska Gábor István</t>
  </si>
  <si>
    <t>Repülő mókusok</t>
  </si>
  <si>
    <t>Szamosi Eszter
Gaborcsik Bence
Ranyák Eszter</t>
  </si>
  <si>
    <t>10.</t>
  </si>
  <si>
    <t>11.</t>
  </si>
  <si>
    <t>12.</t>
  </si>
  <si>
    <t>13.</t>
  </si>
  <si>
    <t>14.</t>
  </si>
  <si>
    <t>Gabik Józsi szárnyi alatt</t>
  </si>
  <si>
    <t>Sima Gabriella
Horváth Gabriella</t>
  </si>
  <si>
    <t>Hosszúlépés</t>
  </si>
  <si>
    <t>Szöllősi Tímea
Benkocs Balázs
Winkler László</t>
  </si>
  <si>
    <t>Ösvényvadászok</t>
  </si>
  <si>
    <t>Vígh Mercédesz
Baranyi Márton
Farkas Andrea</t>
  </si>
  <si>
    <t>Tekergők másik fele</t>
  </si>
  <si>
    <t>Pálvölgyi Dorottya
Vörös Dániel</t>
  </si>
  <si>
    <t>Sportért Egyesület</t>
  </si>
  <si>
    <t>Huszár András
Nagy Attila
Petronos Edina</t>
  </si>
  <si>
    <t>Fényév távolság</t>
  </si>
  <si>
    <t>Turai Júlia
Tóth Dánielné
Csuzdi Szonja</t>
  </si>
  <si>
    <t>MVM 5</t>
  </si>
  <si>
    <t>dr. Kozubovics Dana
Mórocz Imre</t>
  </si>
  <si>
    <t>Kékút</t>
  </si>
  <si>
    <t>Baric Ádám</t>
  </si>
  <si>
    <t>Bójavadász</t>
  </si>
  <si>
    <t>Silye Imre</t>
  </si>
  <si>
    <t>Varga István
Mandl Zoltán</t>
  </si>
  <si>
    <t>Szanki Szutyokbányászok</t>
  </si>
  <si>
    <t>Zalavári András</t>
  </si>
  <si>
    <t>Kettesfogat</t>
  </si>
  <si>
    <t>Vízhányó Eszter
Puskás Anna</t>
  </si>
  <si>
    <t>Ordító Farkasok</t>
  </si>
  <si>
    <t>Farkas György
Farkas Péter
Farkas András
Őri Barbara</t>
  </si>
  <si>
    <t>Versenyen kívül</t>
  </si>
  <si>
    <t>Országos Középfokú Tájékozódási 
Túrabajnokság
Középfok A csoport</t>
  </si>
  <si>
    <t>Országos Középfokú Tájékozódási 
Túrabajnokság
Középfok B csoport</t>
  </si>
  <si>
    <t>Kispataki Csaba
Martin-Mezei Virág
Kosiba Beatrix</t>
  </si>
  <si>
    <t>CSALÁDI PÁLYA</t>
  </si>
  <si>
    <t>Budapesti Tájékozódási Túrabajnokság
Középfok A csoport</t>
  </si>
  <si>
    <t>Budapesti Tájékozódási Túrabajnokság
Középfok B csoport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</si>
</sst>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hh:mm"/>
    <numFmt numFmtId="167" formatCode="0.0"/>
    <numFmt numFmtId="168" formatCode="0.000"/>
    <numFmt numFmtId="169" formatCode="[$-40E]yyyy\.\ mmmm\ d\."/>
  </numFmts>
  <fonts count="53">
    <font>
      <sz val="10"/>
      <name val="MS Sans Serif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MS Sans Serif"/>
      <family val="2"/>
    </font>
    <font>
      <b/>
      <sz val="10"/>
      <name val="Times New Roman"/>
      <family val="1"/>
    </font>
    <font>
      <b/>
      <vertAlign val="superscript"/>
      <sz val="11"/>
      <name val="Times New Roman"/>
      <family val="1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6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Times New Roman"/>
      <family val="1"/>
    </font>
    <font>
      <sz val="11"/>
      <color indexed="8"/>
      <name val="Times New Roman"/>
      <family val="1"/>
    </font>
    <font>
      <b/>
      <sz val="11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6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9" tint="-0.4999699890613556"/>
      <name val="Times New Roman"/>
      <family val="1"/>
    </font>
    <font>
      <sz val="11"/>
      <color theme="1"/>
      <name val="Times New Roman"/>
      <family val="1"/>
    </font>
    <font>
      <b/>
      <sz val="11"/>
      <color rgb="FF0070C0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ill="0" applyBorder="0" applyAlignment="0" applyProtection="0"/>
  </cellStyleXfs>
  <cellXfs count="192">
    <xf numFmtId="0" fontId="0" fillId="0" borderId="0" xfId="0" applyAlignment="1">
      <alignment/>
    </xf>
    <xf numFmtId="0" fontId="50" fillId="0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3" fillId="7" borderId="10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4" fillId="22" borderId="17" xfId="0" applyFont="1" applyFill="1" applyBorder="1" applyAlignment="1">
      <alignment horizontal="center" vertical="center" wrapText="1"/>
    </xf>
    <xf numFmtId="18" fontId="4" fillId="22" borderId="17" xfId="0" applyNumberFormat="1" applyFont="1" applyFill="1" applyBorder="1" applyAlignment="1">
      <alignment horizontal="center" vertical="center" wrapText="1"/>
    </xf>
    <xf numFmtId="0" fontId="6" fillId="22" borderId="17" xfId="0" applyFont="1" applyFill="1" applyBorder="1" applyAlignment="1">
      <alignment horizontal="center" vertical="center" wrapText="1"/>
    </xf>
    <xf numFmtId="0" fontId="50" fillId="37" borderId="19" xfId="0" applyFont="1" applyFill="1" applyBorder="1" applyAlignment="1">
      <alignment horizontal="center" vertical="center" wrapText="1"/>
    </xf>
    <xf numFmtId="0" fontId="50" fillId="37" borderId="20" xfId="0" applyFont="1" applyFill="1" applyBorder="1" applyAlignment="1">
      <alignment horizontal="center" vertical="center" wrapText="1"/>
    </xf>
    <xf numFmtId="0" fontId="4" fillId="38" borderId="21" xfId="0" applyFont="1" applyFill="1" applyBorder="1" applyAlignment="1">
      <alignment horizontal="center" textRotation="90" wrapText="1"/>
    </xf>
    <xf numFmtId="0" fontId="4" fillId="7" borderId="22" xfId="0" applyFont="1" applyFill="1" applyBorder="1" applyAlignment="1">
      <alignment horizontal="center" textRotation="90" wrapText="1"/>
    </xf>
    <xf numFmtId="0" fontId="4" fillId="7" borderId="10" xfId="0" applyFont="1" applyFill="1" applyBorder="1" applyAlignment="1">
      <alignment horizontal="center" vertical="center" wrapText="1"/>
    </xf>
    <xf numFmtId="0" fontId="4" fillId="39" borderId="23" xfId="0" applyFont="1" applyFill="1" applyBorder="1" applyAlignment="1">
      <alignment horizontal="center" vertical="center" wrapText="1"/>
    </xf>
    <xf numFmtId="0" fontId="4" fillId="40" borderId="21" xfId="0" applyFont="1" applyFill="1" applyBorder="1" applyAlignment="1">
      <alignment horizontal="center" textRotation="90" wrapText="1"/>
    </xf>
    <xf numFmtId="0" fontId="4" fillId="41" borderId="22" xfId="0" applyFont="1" applyFill="1" applyBorder="1" applyAlignment="1">
      <alignment horizontal="center" textRotation="90" wrapText="1"/>
    </xf>
    <xf numFmtId="0" fontId="4" fillId="42" borderId="24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43" borderId="17" xfId="0" applyFont="1" applyFill="1" applyBorder="1" applyAlignment="1">
      <alignment horizontal="center" vertical="center" textRotation="90" wrapText="1"/>
    </xf>
    <xf numFmtId="0" fontId="4" fillId="44" borderId="17" xfId="0" applyFont="1" applyFill="1" applyBorder="1" applyAlignment="1">
      <alignment horizontal="center" vertical="center" textRotation="90" wrapText="1"/>
    </xf>
    <xf numFmtId="0" fontId="4" fillId="45" borderId="17" xfId="0" applyFont="1" applyFill="1" applyBorder="1" applyAlignment="1">
      <alignment horizontal="center" vertical="center" textRotation="90" wrapText="1"/>
    </xf>
    <xf numFmtId="0" fontId="4" fillId="38" borderId="26" xfId="0" applyFont="1" applyFill="1" applyBorder="1" applyAlignment="1">
      <alignment horizontal="center" vertical="center" textRotation="90" wrapText="1"/>
    </xf>
    <xf numFmtId="0" fontId="4" fillId="7" borderId="27" xfId="0" applyFont="1" applyFill="1" applyBorder="1" applyAlignment="1">
      <alignment horizontal="center" vertical="center" wrapText="1"/>
    </xf>
    <xf numFmtId="0" fontId="4" fillId="38" borderId="28" xfId="0" applyFont="1" applyFill="1" applyBorder="1" applyAlignment="1">
      <alignment horizontal="center" vertical="center" textRotation="90" wrapText="1"/>
    </xf>
    <xf numFmtId="0" fontId="4" fillId="41" borderId="27" xfId="0" applyFont="1" applyFill="1" applyBorder="1" applyAlignment="1">
      <alignment horizontal="center" vertical="center" wrapText="1"/>
    </xf>
    <xf numFmtId="0" fontId="5" fillId="44" borderId="29" xfId="0" applyFont="1" applyFill="1" applyBorder="1" applyAlignment="1">
      <alignment horizontal="center" textRotation="90" wrapText="1"/>
    </xf>
    <xf numFmtId="0" fontId="4" fillId="46" borderId="15" xfId="0" applyFont="1" applyFill="1" applyBorder="1" applyAlignment="1">
      <alignment horizontal="center" textRotation="90" wrapText="1"/>
    </xf>
    <xf numFmtId="0" fontId="5" fillId="22" borderId="30" xfId="0" applyFont="1" applyFill="1" applyBorder="1" applyAlignment="1">
      <alignment horizontal="center" textRotation="90" wrapText="1"/>
    </xf>
    <xf numFmtId="0" fontId="4" fillId="46" borderId="15" xfId="0" applyFont="1" applyFill="1" applyBorder="1" applyAlignment="1">
      <alignment horizontal="center" textRotation="90" wrapText="1"/>
    </xf>
    <xf numFmtId="0" fontId="4" fillId="34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50" fillId="37" borderId="32" xfId="0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41" borderId="14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4" fillId="6" borderId="17" xfId="0" applyFont="1" applyFill="1" applyBorder="1" applyAlignment="1">
      <alignment horizontal="center" vertical="center" textRotation="90" wrapText="1"/>
    </xf>
    <xf numFmtId="0" fontId="4" fillId="6" borderId="17" xfId="0" applyFont="1" applyFill="1" applyBorder="1" applyAlignment="1">
      <alignment horizontal="center" vertical="center" wrapText="1"/>
    </xf>
    <xf numFmtId="18" fontId="4" fillId="6" borderId="17" xfId="0" applyNumberFormat="1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textRotation="90" wrapText="1"/>
    </xf>
    <xf numFmtId="18" fontId="4" fillId="7" borderId="17" xfId="0" applyNumberFormat="1" applyFont="1" applyFill="1" applyBorder="1" applyAlignment="1">
      <alignment horizontal="center" vertical="center" wrapText="1"/>
    </xf>
    <xf numFmtId="0" fontId="4" fillId="44" borderId="28" xfId="0" applyFont="1" applyFill="1" applyBorder="1" applyAlignment="1">
      <alignment horizontal="center" vertical="center" textRotation="90" wrapText="1"/>
    </xf>
    <xf numFmtId="0" fontId="4" fillId="47" borderId="34" xfId="0" applyFont="1" applyFill="1" applyBorder="1" applyAlignment="1">
      <alignment horizontal="center" vertical="center" wrapText="1"/>
    </xf>
    <xf numFmtId="0" fontId="4" fillId="44" borderId="35" xfId="0" applyFont="1" applyFill="1" applyBorder="1" applyAlignment="1">
      <alignment horizontal="center" vertical="center" wrapText="1"/>
    </xf>
    <xf numFmtId="0" fontId="4" fillId="44" borderId="36" xfId="0" applyFont="1" applyFill="1" applyBorder="1" applyAlignment="1">
      <alignment horizontal="center" vertical="center" wrapText="1"/>
    </xf>
    <xf numFmtId="0" fontId="4" fillId="44" borderId="37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3" fillId="7" borderId="33" xfId="0" applyFont="1" applyFill="1" applyBorder="1" applyAlignment="1">
      <alignment horizontal="center" vertical="center" wrapText="1"/>
    </xf>
    <xf numFmtId="0" fontId="3" fillId="10" borderId="10" xfId="0" applyFont="1" applyFill="1" applyBorder="1" applyAlignment="1">
      <alignment horizontal="center" vertical="center" wrapText="1"/>
    </xf>
    <xf numFmtId="0" fontId="3" fillId="10" borderId="38" xfId="0" applyFont="1" applyFill="1" applyBorder="1" applyAlignment="1">
      <alignment horizontal="center" vertical="center" wrapText="1"/>
    </xf>
    <xf numFmtId="0" fontId="50" fillId="0" borderId="27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7" borderId="27" xfId="0" applyFont="1" applyFill="1" applyBorder="1" applyAlignment="1">
      <alignment horizontal="center" vertical="center" wrapText="1"/>
    </xf>
    <xf numFmtId="0" fontId="3" fillId="10" borderId="27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43" borderId="35" xfId="0" applyFont="1" applyFill="1" applyBorder="1" applyAlignment="1">
      <alignment horizontal="center" textRotation="90" wrapText="1"/>
    </xf>
    <xf numFmtId="0" fontId="4" fillId="22" borderId="17" xfId="0" applyFont="1" applyFill="1" applyBorder="1" applyAlignment="1">
      <alignment horizontal="center" vertical="center" textRotation="90" wrapText="1"/>
    </xf>
    <xf numFmtId="0" fontId="4" fillId="7" borderId="40" xfId="0" applyFont="1" applyFill="1" applyBorder="1" applyAlignment="1">
      <alignment horizontal="center" textRotation="90" wrapText="1"/>
    </xf>
    <xf numFmtId="0" fontId="4" fillId="41" borderId="40" xfId="0" applyFont="1" applyFill="1" applyBorder="1" applyAlignment="1">
      <alignment horizontal="center" textRotation="90" wrapText="1"/>
    </xf>
    <xf numFmtId="0" fontId="4" fillId="43" borderId="41" xfId="0" applyFont="1" applyFill="1" applyBorder="1" applyAlignment="1">
      <alignment horizontal="center" textRotation="90" wrapText="1"/>
    </xf>
    <xf numFmtId="0" fontId="4" fillId="38" borderId="24" xfId="0" applyFont="1" applyFill="1" applyBorder="1" applyAlignment="1">
      <alignment horizontal="center" textRotation="90" wrapText="1"/>
    </xf>
    <xf numFmtId="0" fontId="4" fillId="40" borderId="24" xfId="0" applyFont="1" applyFill="1" applyBorder="1" applyAlignment="1">
      <alignment horizontal="center" textRotation="90" wrapText="1"/>
    </xf>
    <xf numFmtId="0" fontId="4" fillId="46" borderId="25" xfId="0" applyFont="1" applyFill="1" applyBorder="1" applyAlignment="1">
      <alignment horizontal="center" textRotation="90" wrapText="1"/>
    </xf>
    <xf numFmtId="0" fontId="3" fillId="7" borderId="42" xfId="0" applyFont="1" applyFill="1" applyBorder="1" applyAlignment="1">
      <alignment horizontal="center" vertical="center" wrapText="1"/>
    </xf>
    <xf numFmtId="0" fontId="3" fillId="7" borderId="43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0" fontId="4" fillId="44" borderId="44" xfId="0" applyFont="1" applyFill="1" applyBorder="1" applyAlignment="1">
      <alignment horizontal="center" vertical="center" wrapText="1"/>
    </xf>
    <xf numFmtId="0" fontId="4" fillId="44" borderId="45" xfId="0" applyFont="1" applyFill="1" applyBorder="1" applyAlignment="1">
      <alignment horizontal="center" vertical="center" wrapText="1"/>
    </xf>
    <xf numFmtId="0" fontId="4" fillId="44" borderId="46" xfId="0" applyFont="1" applyFill="1" applyBorder="1" applyAlignment="1">
      <alignment horizontal="center" vertical="center" wrapText="1"/>
    </xf>
    <xf numFmtId="0" fontId="3" fillId="10" borderId="47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39" borderId="26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50" fillId="0" borderId="44" xfId="0" applyFont="1" applyFill="1" applyBorder="1" applyAlignment="1">
      <alignment horizontal="center" vertical="center" wrapText="1"/>
    </xf>
    <xf numFmtId="0" fontId="50" fillId="0" borderId="45" xfId="0" applyFont="1" applyFill="1" applyBorder="1" applyAlignment="1">
      <alignment horizontal="center" vertical="center" wrapText="1"/>
    </xf>
    <xf numFmtId="0" fontId="50" fillId="0" borderId="49" xfId="0" applyFont="1" applyFill="1" applyBorder="1" applyAlignment="1">
      <alignment horizontal="center" vertical="center" wrapText="1"/>
    </xf>
    <xf numFmtId="0" fontId="50" fillId="0" borderId="50" xfId="0" applyFont="1" applyFill="1" applyBorder="1" applyAlignment="1">
      <alignment vertical="center" wrapText="1"/>
    </xf>
    <xf numFmtId="0" fontId="4" fillId="44" borderId="49" xfId="0" applyFont="1" applyFill="1" applyBorder="1" applyAlignment="1">
      <alignment horizontal="center" vertical="center" wrapText="1"/>
    </xf>
    <xf numFmtId="0" fontId="4" fillId="7" borderId="50" xfId="0" applyFont="1" applyFill="1" applyBorder="1" applyAlignment="1">
      <alignment horizontal="center" vertical="center" wrapText="1"/>
    </xf>
    <xf numFmtId="0" fontId="4" fillId="41" borderId="5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50" fillId="0" borderId="51" xfId="0" applyFont="1" applyFill="1" applyBorder="1" applyAlignment="1">
      <alignment horizontal="left" vertical="center" wrapText="1"/>
    </xf>
    <xf numFmtId="0" fontId="50" fillId="0" borderId="52" xfId="0" applyFont="1" applyFill="1" applyBorder="1" applyAlignment="1">
      <alignment horizontal="left" vertical="center" wrapText="1"/>
    </xf>
    <xf numFmtId="0" fontId="50" fillId="0" borderId="5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4" fillId="0" borderId="45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2" fontId="4" fillId="0" borderId="33" xfId="0" applyNumberFormat="1" applyFont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22" borderId="13" xfId="0" applyFont="1" applyFill="1" applyBorder="1" applyAlignment="1">
      <alignment horizontal="center" vertical="center" textRotation="90" wrapText="1"/>
    </xf>
    <xf numFmtId="0" fontId="4" fillId="6" borderId="13" xfId="0" applyFont="1" applyFill="1" applyBorder="1" applyAlignment="1">
      <alignment horizontal="center" vertical="center" textRotation="90" wrapText="1"/>
    </xf>
    <xf numFmtId="0" fontId="4" fillId="22" borderId="13" xfId="0" applyFont="1" applyFill="1" applyBorder="1" applyAlignment="1">
      <alignment horizontal="center" vertical="center" wrapText="1"/>
    </xf>
    <xf numFmtId="18" fontId="4" fillId="22" borderId="13" xfId="0" applyNumberFormat="1" applyFont="1" applyFill="1" applyBorder="1" applyAlignment="1">
      <alignment horizontal="center" vertical="center" wrapText="1"/>
    </xf>
    <xf numFmtId="0" fontId="6" fillId="22" borderId="13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4" fillId="7" borderId="13" xfId="0" applyFont="1" applyFill="1" applyBorder="1" applyAlignment="1">
      <alignment horizontal="center" vertical="center" wrapText="1"/>
    </xf>
    <xf numFmtId="0" fontId="4" fillId="39" borderId="54" xfId="0" applyFont="1" applyFill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4" fillId="38" borderId="13" xfId="0" applyFont="1" applyFill="1" applyBorder="1" applyAlignment="1">
      <alignment horizontal="center" vertical="center" wrapText="1"/>
    </xf>
    <xf numFmtId="0" fontId="4" fillId="36" borderId="48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0" fillId="0" borderId="27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0" fontId="50" fillId="37" borderId="45" xfId="0" applyFont="1" applyFill="1" applyBorder="1" applyAlignment="1">
      <alignment horizontal="center" vertical="center" wrapText="1"/>
    </xf>
    <xf numFmtId="0" fontId="3" fillId="6" borderId="45" xfId="0" applyFont="1" applyFill="1" applyBorder="1" applyAlignment="1">
      <alignment horizontal="center" vertical="center" wrapText="1"/>
    </xf>
    <xf numFmtId="0" fontId="3" fillId="6" borderId="46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6" borderId="50" xfId="0" applyFont="1" applyFill="1" applyBorder="1" applyAlignment="1">
      <alignment horizontal="center" vertical="center" wrapText="1"/>
    </xf>
    <xf numFmtId="0" fontId="3" fillId="7" borderId="50" xfId="0" applyFont="1" applyFill="1" applyBorder="1" applyAlignment="1">
      <alignment horizontal="center" vertical="center" wrapText="1"/>
    </xf>
    <xf numFmtId="0" fontId="3" fillId="7" borderId="5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168" fontId="4" fillId="0" borderId="56" xfId="0" applyNumberFormat="1" applyFont="1" applyBorder="1" applyAlignment="1">
      <alignment horizontal="center" vertical="center"/>
    </xf>
    <xf numFmtId="168" fontId="4" fillId="0" borderId="45" xfId="0" applyNumberFormat="1" applyFont="1" applyBorder="1" applyAlignment="1">
      <alignment horizontal="center" vertical="center"/>
    </xf>
    <xf numFmtId="168" fontId="4" fillId="0" borderId="57" xfId="0" applyNumberFormat="1" applyFont="1" applyBorder="1" applyAlignment="1">
      <alignment horizontal="center" vertical="center"/>
    </xf>
    <xf numFmtId="168" fontId="4" fillId="0" borderId="16" xfId="0" applyNumberFormat="1" applyFont="1" applyBorder="1" applyAlignment="1">
      <alignment horizontal="center" vertical="center"/>
    </xf>
    <xf numFmtId="0" fontId="3" fillId="0" borderId="50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10" borderId="50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2" fontId="4" fillId="6" borderId="56" xfId="0" applyNumberFormat="1" applyFont="1" applyFill="1" applyBorder="1" applyAlignment="1">
      <alignment horizontal="center" vertical="center"/>
    </xf>
    <xf numFmtId="2" fontId="4" fillId="22" borderId="57" xfId="0" applyNumberFormat="1" applyFont="1" applyFill="1" applyBorder="1" applyAlignment="1">
      <alignment horizontal="center" vertical="center"/>
    </xf>
    <xf numFmtId="2" fontId="4" fillId="6" borderId="45" xfId="0" applyNumberFormat="1" applyFont="1" applyFill="1" applyBorder="1" applyAlignment="1">
      <alignment horizontal="center" vertical="center"/>
    </xf>
    <xf numFmtId="2" fontId="4" fillId="22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2" fontId="0" fillId="6" borderId="46" xfId="0" applyNumberFormat="1" applyFill="1" applyBorder="1" applyAlignment="1">
      <alignment/>
    </xf>
    <xf numFmtId="2" fontId="4" fillId="22" borderId="33" xfId="0" applyNumberFormat="1" applyFont="1" applyFill="1" applyBorder="1" applyAlignment="1">
      <alignment horizontal="center" vertical="center"/>
    </xf>
    <xf numFmtId="0" fontId="4" fillId="43" borderId="44" xfId="0" applyFont="1" applyFill="1" applyBorder="1" applyAlignment="1">
      <alignment horizontal="center" textRotation="90" wrapText="1"/>
    </xf>
    <xf numFmtId="0" fontId="5" fillId="44" borderId="59" xfId="0" applyFont="1" applyFill="1" applyBorder="1" applyAlignment="1">
      <alignment horizontal="center" textRotation="90" wrapText="1"/>
    </xf>
    <xf numFmtId="0" fontId="4" fillId="46" borderId="15" xfId="0" applyFont="1" applyFill="1" applyBorder="1" applyAlignment="1">
      <alignment horizontal="center" textRotation="90" wrapText="1"/>
    </xf>
    <xf numFmtId="0" fontId="5" fillId="22" borderId="60" xfId="0" applyFont="1" applyFill="1" applyBorder="1" applyAlignment="1">
      <alignment horizontal="center" textRotation="90" wrapText="1"/>
    </xf>
    <xf numFmtId="0" fontId="4" fillId="6" borderId="44" xfId="0" applyFont="1" applyFill="1" applyBorder="1" applyAlignment="1">
      <alignment horizontal="center" textRotation="90" wrapText="1"/>
    </xf>
    <xf numFmtId="0" fontId="4" fillId="6" borderId="61" xfId="0" applyFont="1" applyFill="1" applyBorder="1" applyAlignment="1">
      <alignment horizontal="center" textRotation="90"/>
    </xf>
    <xf numFmtId="0" fontId="4" fillId="6" borderId="59" xfId="0" applyFont="1" applyFill="1" applyBorder="1" applyAlignment="1">
      <alignment horizontal="center" textRotation="90"/>
    </xf>
    <xf numFmtId="0" fontId="4" fillId="22" borderId="62" xfId="0" applyFont="1" applyFill="1" applyBorder="1" applyAlignment="1">
      <alignment horizontal="center" textRotation="90" wrapText="1"/>
    </xf>
    <xf numFmtId="0" fontId="4" fillId="22" borderId="63" xfId="0" applyFont="1" applyFill="1" applyBorder="1" applyAlignment="1">
      <alignment horizontal="center" textRotation="90"/>
    </xf>
    <xf numFmtId="0" fontId="4" fillId="22" borderId="64" xfId="0" applyFont="1" applyFill="1" applyBorder="1" applyAlignment="1">
      <alignment horizontal="center" textRotation="90"/>
    </xf>
    <xf numFmtId="0" fontId="4" fillId="0" borderId="44" xfId="0" applyFont="1" applyFill="1" applyBorder="1" applyAlignment="1">
      <alignment horizontal="center" textRotation="90" wrapText="1"/>
    </xf>
    <xf numFmtId="0" fontId="4" fillId="0" borderId="61" xfId="0" applyFont="1" applyBorder="1" applyAlignment="1">
      <alignment horizontal="center" textRotation="90"/>
    </xf>
    <xf numFmtId="0" fontId="4" fillId="0" borderId="15" xfId="0" applyFont="1" applyFill="1" applyBorder="1" applyAlignment="1">
      <alignment horizontal="center" textRotation="90" wrapText="1"/>
    </xf>
    <xf numFmtId="0" fontId="4" fillId="0" borderId="30" xfId="0" applyFont="1" applyBorder="1" applyAlignment="1">
      <alignment horizontal="center" textRotation="90"/>
    </xf>
    <xf numFmtId="0" fontId="3" fillId="0" borderId="43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4" fillId="0" borderId="0" xfId="0" applyFont="1" applyFill="1" applyBorder="1" applyAlignment="1">
      <alignment horizontal="center" textRotation="90" wrapText="1"/>
    </xf>
    <xf numFmtId="0" fontId="4" fillId="0" borderId="0" xfId="0" applyFont="1" applyFill="1" applyBorder="1" applyAlignment="1">
      <alignment horizontal="center" textRotation="90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2"/>
  <sheetViews>
    <sheetView tabSelected="1" zoomScale="66" zoomScaleNormal="66" zoomScaleSheetLayoutView="90" zoomScalePageLayoutView="80" workbookViewId="0" topLeftCell="A1">
      <selection activeCell="T12" sqref="T12"/>
    </sheetView>
  </sheetViews>
  <sheetFormatPr defaultColWidth="9.140625" defaultRowHeight="12.75"/>
  <cols>
    <col min="1" max="1" width="8.140625" style="0" customWidth="1"/>
    <col min="2" max="2" width="22.28125" style="0" customWidth="1"/>
    <col min="3" max="3" width="21.57421875" style="0" customWidth="1"/>
    <col min="4" max="5" width="4.140625" style="0" bestFit="1" customWidth="1"/>
    <col min="6" max="6" width="4.00390625" style="0" bestFit="1" customWidth="1"/>
    <col min="7" max="7" width="4.421875" style="0" bestFit="1" customWidth="1"/>
    <col min="8" max="8" width="4.28125" style="0" customWidth="1"/>
    <col min="9" max="9" width="4.8515625" style="0" customWidth="1"/>
    <col min="10" max="10" width="3.421875" style="0" bestFit="1" customWidth="1"/>
    <col min="11" max="11" width="6.00390625" style="0" customWidth="1"/>
    <col min="12" max="12" width="4.00390625" style="0" customWidth="1"/>
    <col min="13" max="15" width="3.421875" style="0" bestFit="1" customWidth="1"/>
    <col min="16" max="19" width="4.00390625" style="0" bestFit="1" customWidth="1"/>
    <col min="20" max="20" width="4.421875" style="0" customWidth="1"/>
    <col min="21" max="21" width="6.28125" style="0" customWidth="1"/>
    <col min="22" max="22" width="5.00390625" style="0" customWidth="1"/>
    <col min="23" max="24" width="4.00390625" style="0" bestFit="1" customWidth="1"/>
    <col min="25" max="25" width="4.421875" style="0" bestFit="1" customWidth="1"/>
    <col min="26" max="26" width="5.28125" style="0" customWidth="1"/>
    <col min="27" max="27" width="4.28125" style="0" customWidth="1"/>
    <col min="28" max="28" width="4.421875" style="0" bestFit="1" customWidth="1"/>
    <col min="29" max="29" width="5.00390625" style="0" customWidth="1"/>
    <col min="30" max="30" width="5.7109375" style="0" customWidth="1"/>
    <col min="31" max="31" width="4.421875" style="0" customWidth="1"/>
    <col min="32" max="32" width="6.00390625" style="0" customWidth="1"/>
    <col min="33" max="33" width="6.00390625" style="0" bestFit="1" customWidth="1"/>
    <col min="34" max="34" width="5.00390625" style="0" customWidth="1"/>
    <col min="35" max="35" width="5.140625" style="0" customWidth="1"/>
    <col min="36" max="36" width="7.00390625" style="0" customWidth="1"/>
    <col min="37" max="37" width="3.57421875" style="0" customWidth="1"/>
    <col min="38" max="39" width="7.28125" style="50" customWidth="1"/>
    <col min="40" max="40" width="3.140625" style="50" customWidth="1"/>
    <col min="41" max="41" width="9.28125" style="50" customWidth="1"/>
    <col min="42" max="42" width="9.8515625" style="50" customWidth="1"/>
  </cols>
  <sheetData>
    <row r="1" spans="1:42" ht="28.5" customHeight="1" thickBot="1">
      <c r="A1" s="2" t="s">
        <v>0</v>
      </c>
      <c r="B1" s="3" t="s">
        <v>51</v>
      </c>
      <c r="C1" s="4" t="s">
        <v>33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3">
        <v>7</v>
      </c>
      <c r="K1" s="3">
        <v>7</v>
      </c>
      <c r="L1" s="4">
        <v>8</v>
      </c>
      <c r="M1" s="4">
        <v>9</v>
      </c>
      <c r="N1" s="4">
        <v>10</v>
      </c>
      <c r="O1" s="4">
        <v>11</v>
      </c>
      <c r="P1" s="4">
        <v>12</v>
      </c>
      <c r="Q1" s="4">
        <v>13</v>
      </c>
      <c r="R1" s="77">
        <v>14</v>
      </c>
      <c r="S1" s="77">
        <v>15</v>
      </c>
      <c r="T1" s="77">
        <v>16</v>
      </c>
      <c r="U1" s="77">
        <v>17</v>
      </c>
      <c r="V1" s="77">
        <v>18</v>
      </c>
      <c r="W1" s="77">
        <v>19</v>
      </c>
      <c r="X1" s="77">
        <v>20</v>
      </c>
      <c r="Y1" s="77">
        <v>21</v>
      </c>
      <c r="Z1" s="77">
        <v>22</v>
      </c>
      <c r="AA1" s="77">
        <v>23</v>
      </c>
      <c r="AB1" s="77">
        <v>24</v>
      </c>
      <c r="AC1" s="77">
        <v>25</v>
      </c>
      <c r="AD1" s="77">
        <v>26</v>
      </c>
      <c r="AE1" s="77">
        <v>27</v>
      </c>
      <c r="AF1" s="77"/>
      <c r="AG1" s="173" t="s">
        <v>9</v>
      </c>
      <c r="AH1" s="22"/>
      <c r="AI1" s="26"/>
      <c r="AJ1" s="175" t="s">
        <v>42</v>
      </c>
      <c r="AK1" s="7"/>
      <c r="AL1" s="177" t="s">
        <v>128</v>
      </c>
      <c r="AM1" s="180" t="s">
        <v>129</v>
      </c>
      <c r="AO1" s="177" t="s">
        <v>124</v>
      </c>
      <c r="AP1" s="180" t="s">
        <v>125</v>
      </c>
    </row>
    <row r="2" spans="1:42" ht="102.75" customHeight="1" thickBot="1">
      <c r="A2" s="31"/>
      <c r="B2" s="96"/>
      <c r="C2" s="76" t="s">
        <v>37</v>
      </c>
      <c r="D2" s="32" t="s">
        <v>52</v>
      </c>
      <c r="E2" s="34" t="s">
        <v>15</v>
      </c>
      <c r="F2" s="56" t="s">
        <v>16</v>
      </c>
      <c r="G2" s="33" t="s">
        <v>11</v>
      </c>
      <c r="H2" s="34" t="s">
        <v>17</v>
      </c>
      <c r="I2" s="33" t="s">
        <v>21</v>
      </c>
      <c r="J2" s="56" t="s">
        <v>22</v>
      </c>
      <c r="K2" s="59" t="s">
        <v>23</v>
      </c>
      <c r="L2" s="34" t="s">
        <v>24</v>
      </c>
      <c r="M2" s="33" t="s">
        <v>14</v>
      </c>
      <c r="N2" s="32" t="s">
        <v>26</v>
      </c>
      <c r="O2" s="32" t="s">
        <v>12</v>
      </c>
      <c r="P2" s="32" t="s">
        <v>14</v>
      </c>
      <c r="Q2" s="32" t="s">
        <v>3</v>
      </c>
      <c r="R2" s="34" t="s">
        <v>27</v>
      </c>
      <c r="S2" s="32" t="s">
        <v>28</v>
      </c>
      <c r="T2" s="32" t="s">
        <v>13</v>
      </c>
      <c r="U2" s="59" t="s">
        <v>23</v>
      </c>
      <c r="V2" s="32" t="s">
        <v>14</v>
      </c>
      <c r="W2" s="33" t="s">
        <v>10</v>
      </c>
      <c r="X2" s="32" t="s">
        <v>29</v>
      </c>
      <c r="Y2" s="34" t="s">
        <v>30</v>
      </c>
      <c r="Z2" s="34" t="s">
        <v>31</v>
      </c>
      <c r="AA2" s="32" t="s">
        <v>3</v>
      </c>
      <c r="AB2" s="33" t="s">
        <v>3</v>
      </c>
      <c r="AC2" s="32" t="s">
        <v>32</v>
      </c>
      <c r="AD2" s="32" t="s">
        <v>21</v>
      </c>
      <c r="AE2" s="61" t="s">
        <v>32</v>
      </c>
      <c r="AF2" s="37" t="s">
        <v>6</v>
      </c>
      <c r="AG2" s="174"/>
      <c r="AH2" s="80" t="s">
        <v>2</v>
      </c>
      <c r="AI2" s="81" t="s">
        <v>8</v>
      </c>
      <c r="AJ2" s="176"/>
      <c r="AK2" s="7"/>
      <c r="AL2" s="178"/>
      <c r="AM2" s="181"/>
      <c r="AO2" s="178"/>
      <c r="AP2" s="181"/>
    </row>
    <row r="3" spans="1:42" ht="51" customHeight="1" thickBot="1">
      <c r="A3" s="15"/>
      <c r="B3" s="138"/>
      <c r="C3" s="16"/>
      <c r="D3" s="16"/>
      <c r="E3" s="12" t="s">
        <v>19</v>
      </c>
      <c r="F3" s="56" t="s">
        <v>20</v>
      </c>
      <c r="G3" s="17"/>
      <c r="H3" s="12" t="s">
        <v>18</v>
      </c>
      <c r="I3" s="18"/>
      <c r="J3" s="58" t="s">
        <v>38</v>
      </c>
      <c r="K3" s="60" t="s">
        <v>47</v>
      </c>
      <c r="L3" s="12" t="s">
        <v>25</v>
      </c>
      <c r="M3" s="16"/>
      <c r="N3" s="16"/>
      <c r="O3" s="19"/>
      <c r="P3" s="16"/>
      <c r="Q3" s="16"/>
      <c r="R3" s="57" t="s">
        <v>39</v>
      </c>
      <c r="S3" s="18"/>
      <c r="T3" s="19"/>
      <c r="U3" s="94" t="s">
        <v>47</v>
      </c>
      <c r="V3" s="19"/>
      <c r="W3" s="19"/>
      <c r="X3" s="16"/>
      <c r="Y3" s="12"/>
      <c r="Z3" s="12" t="s">
        <v>19</v>
      </c>
      <c r="AA3" s="16"/>
      <c r="AB3" s="16"/>
      <c r="AC3" s="16"/>
      <c r="AD3" s="16"/>
      <c r="AE3" s="16"/>
      <c r="AF3" s="95" t="s">
        <v>48</v>
      </c>
      <c r="AG3" s="62"/>
      <c r="AH3" s="25"/>
      <c r="AI3" s="28"/>
      <c r="AJ3" s="30"/>
      <c r="AK3" s="7"/>
      <c r="AL3" s="179"/>
      <c r="AM3" s="182"/>
      <c r="AO3" s="179"/>
      <c r="AP3" s="182"/>
    </row>
    <row r="4" spans="1:42" ht="31.5" customHeight="1">
      <c r="A4" s="20" t="s">
        <v>4</v>
      </c>
      <c r="B4" s="140" t="s">
        <v>110</v>
      </c>
      <c r="C4" s="70" t="s">
        <v>111</v>
      </c>
      <c r="D4" s="71">
        <v>0</v>
      </c>
      <c r="E4" s="72">
        <v>0</v>
      </c>
      <c r="F4" s="72">
        <v>0</v>
      </c>
      <c r="G4" s="71">
        <v>0</v>
      </c>
      <c r="H4" s="72">
        <v>0</v>
      </c>
      <c r="I4" s="71">
        <v>0</v>
      </c>
      <c r="J4" s="72">
        <v>0</v>
      </c>
      <c r="K4" s="73">
        <v>12</v>
      </c>
      <c r="L4" s="72">
        <v>0</v>
      </c>
      <c r="M4" s="71">
        <v>0</v>
      </c>
      <c r="N4" s="71">
        <v>0</v>
      </c>
      <c r="O4" s="71">
        <v>0</v>
      </c>
      <c r="P4" s="71">
        <v>0</v>
      </c>
      <c r="Q4" s="71">
        <v>0</v>
      </c>
      <c r="R4" s="72">
        <v>0</v>
      </c>
      <c r="S4" s="71">
        <v>0</v>
      </c>
      <c r="T4" s="71">
        <v>0</v>
      </c>
      <c r="U4" s="73">
        <v>38</v>
      </c>
      <c r="V4" s="71">
        <v>0</v>
      </c>
      <c r="W4" s="71">
        <v>0</v>
      </c>
      <c r="X4" s="71">
        <v>0</v>
      </c>
      <c r="Y4" s="72">
        <v>0</v>
      </c>
      <c r="Z4" s="72">
        <v>0</v>
      </c>
      <c r="AA4" s="71">
        <v>0</v>
      </c>
      <c r="AB4" s="71">
        <v>0</v>
      </c>
      <c r="AC4" s="71">
        <v>0</v>
      </c>
      <c r="AD4" s="71">
        <v>0</v>
      </c>
      <c r="AE4" s="71">
        <v>0</v>
      </c>
      <c r="AF4" s="88">
        <v>20</v>
      </c>
      <c r="AG4" s="89">
        <f aca="true" t="shared" si="0" ref="AG4:AG9">SUM(D4:AF4)-AH4-AI4</f>
        <v>0</v>
      </c>
      <c r="AH4" s="36">
        <f aca="true" t="shared" si="1" ref="AH4:AH9">K4+U4+AF4</f>
        <v>70</v>
      </c>
      <c r="AI4" s="38">
        <f>E4+F4+H4+J4+L4+R4+Z4</f>
        <v>0</v>
      </c>
      <c r="AJ4" s="8">
        <f aca="true" t="shared" si="2" ref="AJ4:AJ9">SUM(D4:AF4)</f>
        <v>70</v>
      </c>
      <c r="AK4" s="7"/>
      <c r="AL4" s="166">
        <v>100.35</v>
      </c>
      <c r="AM4" s="167"/>
      <c r="AO4" s="166">
        <v>100.35</v>
      </c>
      <c r="AP4" s="167"/>
    </row>
    <row r="5" spans="1:42" ht="23.25" customHeight="1">
      <c r="A5" s="21" t="s">
        <v>1</v>
      </c>
      <c r="B5" s="141" t="s">
        <v>112</v>
      </c>
      <c r="C5" s="1" t="s">
        <v>113</v>
      </c>
      <c r="D5" s="5">
        <v>0</v>
      </c>
      <c r="E5" s="13">
        <v>0</v>
      </c>
      <c r="F5" s="13">
        <v>0</v>
      </c>
      <c r="G5" s="5">
        <v>0</v>
      </c>
      <c r="H5" s="13">
        <v>0</v>
      </c>
      <c r="I5" s="5">
        <v>0</v>
      </c>
      <c r="J5" s="13">
        <v>0</v>
      </c>
      <c r="K5" s="10">
        <v>0</v>
      </c>
      <c r="L5" s="13">
        <v>0</v>
      </c>
      <c r="M5" s="5">
        <v>60</v>
      </c>
      <c r="N5" s="5">
        <v>60</v>
      </c>
      <c r="O5" s="5">
        <v>0</v>
      </c>
      <c r="P5" s="5">
        <v>0</v>
      </c>
      <c r="Q5" s="5">
        <v>0</v>
      </c>
      <c r="R5" s="13">
        <v>0</v>
      </c>
      <c r="S5" s="5">
        <v>0</v>
      </c>
      <c r="T5" s="5">
        <v>0</v>
      </c>
      <c r="U5" s="10">
        <v>20</v>
      </c>
      <c r="V5" s="5">
        <v>0</v>
      </c>
      <c r="W5" s="5">
        <v>0</v>
      </c>
      <c r="X5" s="5">
        <v>0</v>
      </c>
      <c r="Y5" s="13">
        <v>0</v>
      </c>
      <c r="Z5" s="13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86">
        <v>0</v>
      </c>
      <c r="AG5" s="90">
        <f t="shared" si="0"/>
        <v>120</v>
      </c>
      <c r="AH5" s="24">
        <f t="shared" si="1"/>
        <v>20</v>
      </c>
      <c r="AI5" s="29">
        <f>E5+F5+H5+J5+L5+R5+Z5</f>
        <v>0</v>
      </c>
      <c r="AJ5" s="43">
        <f t="shared" si="2"/>
        <v>140</v>
      </c>
      <c r="AK5" s="7"/>
      <c r="AL5" s="168"/>
      <c r="AM5" s="169">
        <v>101.05</v>
      </c>
      <c r="AN5" s="170"/>
      <c r="AO5" s="168"/>
      <c r="AP5" s="169">
        <v>101.05</v>
      </c>
    </row>
    <row r="6" spans="1:42" ht="20.25" customHeight="1">
      <c r="A6" s="145" t="s">
        <v>5</v>
      </c>
      <c r="B6" s="141" t="s">
        <v>114</v>
      </c>
      <c r="C6" s="1" t="s">
        <v>115</v>
      </c>
      <c r="D6" s="5">
        <v>0</v>
      </c>
      <c r="E6" s="13">
        <v>0</v>
      </c>
      <c r="F6" s="13">
        <v>60</v>
      </c>
      <c r="G6" s="5">
        <v>0</v>
      </c>
      <c r="H6" s="13">
        <v>0</v>
      </c>
      <c r="I6" s="5">
        <v>0</v>
      </c>
      <c r="J6" s="13">
        <v>0</v>
      </c>
      <c r="K6" s="10">
        <v>0</v>
      </c>
      <c r="L6" s="13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13">
        <v>0</v>
      </c>
      <c r="S6" s="5">
        <v>0</v>
      </c>
      <c r="T6" s="5">
        <v>0</v>
      </c>
      <c r="U6" s="10">
        <v>40</v>
      </c>
      <c r="V6" s="5">
        <v>0</v>
      </c>
      <c r="W6" s="5">
        <v>0</v>
      </c>
      <c r="X6" s="5">
        <v>0</v>
      </c>
      <c r="Y6" s="13">
        <v>30</v>
      </c>
      <c r="Z6" s="13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86">
        <v>26</v>
      </c>
      <c r="AG6" s="90">
        <f t="shared" si="0"/>
        <v>0</v>
      </c>
      <c r="AH6" s="24">
        <f t="shared" si="1"/>
        <v>66</v>
      </c>
      <c r="AI6" s="29">
        <f>E6+F6+H6+J6+L6+R6+Z6+Y6</f>
        <v>90</v>
      </c>
      <c r="AJ6" s="9">
        <f t="shared" si="2"/>
        <v>156</v>
      </c>
      <c r="AK6" s="7"/>
      <c r="AL6" s="168">
        <v>99</v>
      </c>
      <c r="AM6" s="169"/>
      <c r="AN6" s="170"/>
      <c r="AO6" s="168">
        <v>99</v>
      </c>
      <c r="AP6" s="169"/>
    </row>
    <row r="7" spans="1:42" s="50" customFormat="1" ht="29.25" customHeight="1">
      <c r="A7" s="146" t="s">
        <v>61</v>
      </c>
      <c r="B7" s="110" t="s">
        <v>117</v>
      </c>
      <c r="C7" s="139" t="s">
        <v>116</v>
      </c>
      <c r="D7" s="5">
        <v>0</v>
      </c>
      <c r="E7" s="13">
        <v>0</v>
      </c>
      <c r="F7" s="13">
        <v>60</v>
      </c>
      <c r="G7" s="5">
        <v>0</v>
      </c>
      <c r="H7" s="13">
        <v>0</v>
      </c>
      <c r="I7" s="5">
        <v>0</v>
      </c>
      <c r="J7" s="13">
        <v>0</v>
      </c>
      <c r="K7" s="10">
        <v>4</v>
      </c>
      <c r="L7" s="13">
        <v>0</v>
      </c>
      <c r="M7" s="5">
        <v>0</v>
      </c>
      <c r="N7" s="5">
        <v>0</v>
      </c>
      <c r="O7" s="5">
        <v>60</v>
      </c>
      <c r="P7" s="5">
        <v>0</v>
      </c>
      <c r="Q7" s="5">
        <v>0</v>
      </c>
      <c r="R7" s="13">
        <v>0</v>
      </c>
      <c r="S7" s="5">
        <v>0</v>
      </c>
      <c r="T7" s="5">
        <v>0</v>
      </c>
      <c r="U7" s="10">
        <v>18</v>
      </c>
      <c r="V7" s="5">
        <v>0</v>
      </c>
      <c r="W7" s="5">
        <v>0</v>
      </c>
      <c r="X7" s="5">
        <v>0</v>
      </c>
      <c r="Y7" s="13">
        <v>0</v>
      </c>
      <c r="Z7" s="13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86">
        <v>32</v>
      </c>
      <c r="AG7" s="90">
        <f t="shared" si="0"/>
        <v>60</v>
      </c>
      <c r="AH7" s="24">
        <f t="shared" si="1"/>
        <v>54</v>
      </c>
      <c r="AI7" s="29">
        <f>E7+F7+H7+J7+L7+R7+Z7</f>
        <v>60</v>
      </c>
      <c r="AJ7" s="9">
        <f t="shared" si="2"/>
        <v>174</v>
      </c>
      <c r="AK7" s="48"/>
      <c r="AL7" s="168"/>
      <c r="AM7" s="169">
        <v>99.7</v>
      </c>
      <c r="AN7" s="170"/>
      <c r="AO7" s="168"/>
      <c r="AP7" s="169">
        <v>99.7</v>
      </c>
    </row>
    <row r="8" spans="1:42" s="50" customFormat="1" ht="23.25" customHeight="1">
      <c r="A8" s="146" t="s">
        <v>63</v>
      </c>
      <c r="B8" s="110"/>
      <c r="C8" s="142" t="s">
        <v>118</v>
      </c>
      <c r="D8" s="5">
        <v>0</v>
      </c>
      <c r="E8" s="13">
        <v>0</v>
      </c>
      <c r="F8" s="13">
        <v>60</v>
      </c>
      <c r="G8" s="5">
        <v>100</v>
      </c>
      <c r="H8" s="13">
        <v>40</v>
      </c>
      <c r="I8" s="5">
        <v>0</v>
      </c>
      <c r="J8" s="13">
        <v>0</v>
      </c>
      <c r="K8" s="10">
        <v>4</v>
      </c>
      <c r="L8" s="13">
        <v>0</v>
      </c>
      <c r="M8" s="5">
        <v>60</v>
      </c>
      <c r="N8" s="5">
        <v>60</v>
      </c>
      <c r="O8" s="5">
        <v>0</v>
      </c>
      <c r="P8" s="5">
        <v>0</v>
      </c>
      <c r="Q8" s="5">
        <v>0</v>
      </c>
      <c r="R8" s="13">
        <v>0</v>
      </c>
      <c r="S8" s="5">
        <v>0</v>
      </c>
      <c r="T8" s="5">
        <v>0</v>
      </c>
      <c r="U8" s="10">
        <v>54</v>
      </c>
      <c r="V8" s="5">
        <v>0</v>
      </c>
      <c r="W8" s="5">
        <v>0</v>
      </c>
      <c r="X8" s="5">
        <v>60</v>
      </c>
      <c r="Y8" s="13">
        <v>30</v>
      </c>
      <c r="Z8" s="13">
        <v>0</v>
      </c>
      <c r="AA8" s="5">
        <v>100</v>
      </c>
      <c r="AB8" s="5">
        <v>0</v>
      </c>
      <c r="AC8" s="5">
        <v>0</v>
      </c>
      <c r="AD8" s="5">
        <v>0</v>
      </c>
      <c r="AE8" s="5">
        <v>0</v>
      </c>
      <c r="AF8" s="86">
        <v>56</v>
      </c>
      <c r="AG8" s="90">
        <f t="shared" si="0"/>
        <v>410</v>
      </c>
      <c r="AH8" s="24">
        <f t="shared" si="1"/>
        <v>114</v>
      </c>
      <c r="AI8" s="29">
        <f>E8+F8+H8+J8+L8+R8+Z8</f>
        <v>100</v>
      </c>
      <c r="AJ8" s="9">
        <f t="shared" si="2"/>
        <v>624</v>
      </c>
      <c r="AK8" s="48"/>
      <c r="AL8" s="168"/>
      <c r="AM8" s="169">
        <v>98.35</v>
      </c>
      <c r="AN8" s="170"/>
      <c r="AO8" s="168"/>
      <c r="AP8" s="169">
        <v>98.35</v>
      </c>
    </row>
    <row r="9" spans="1:42" ht="34.5" customHeight="1" thickBot="1">
      <c r="A9" s="147" t="s">
        <v>62</v>
      </c>
      <c r="B9" s="148" t="s">
        <v>119</v>
      </c>
      <c r="C9" s="149" t="s">
        <v>120</v>
      </c>
      <c r="D9" s="6">
        <v>0</v>
      </c>
      <c r="E9" s="14">
        <v>0</v>
      </c>
      <c r="F9" s="14">
        <v>60</v>
      </c>
      <c r="G9" s="6">
        <v>0</v>
      </c>
      <c r="H9" s="14">
        <v>0</v>
      </c>
      <c r="I9" s="6">
        <v>0</v>
      </c>
      <c r="J9" s="14">
        <v>15</v>
      </c>
      <c r="K9" s="11">
        <v>0</v>
      </c>
      <c r="L9" s="14">
        <v>0</v>
      </c>
      <c r="M9" s="6">
        <v>0</v>
      </c>
      <c r="N9" s="6">
        <v>60</v>
      </c>
      <c r="O9" s="6">
        <v>0</v>
      </c>
      <c r="P9" s="6">
        <v>0</v>
      </c>
      <c r="Q9" s="6">
        <v>0</v>
      </c>
      <c r="R9" s="14">
        <v>0</v>
      </c>
      <c r="S9" s="6">
        <v>0</v>
      </c>
      <c r="T9" s="6">
        <v>0</v>
      </c>
      <c r="U9" s="11">
        <v>0</v>
      </c>
      <c r="V9" s="6">
        <v>0</v>
      </c>
      <c r="W9" s="6">
        <v>0</v>
      </c>
      <c r="X9" s="6">
        <v>0</v>
      </c>
      <c r="Y9" s="14">
        <v>100</v>
      </c>
      <c r="Z9" s="14">
        <v>100</v>
      </c>
      <c r="AA9" s="6">
        <v>100</v>
      </c>
      <c r="AB9" s="6">
        <v>100</v>
      </c>
      <c r="AC9" s="6">
        <v>100</v>
      </c>
      <c r="AD9" s="6">
        <v>100</v>
      </c>
      <c r="AE9" s="6">
        <v>100</v>
      </c>
      <c r="AF9" s="87">
        <v>0</v>
      </c>
      <c r="AG9" s="91">
        <f t="shared" si="0"/>
        <v>660</v>
      </c>
      <c r="AH9" s="53">
        <f t="shared" si="1"/>
        <v>0</v>
      </c>
      <c r="AI9" s="54">
        <f>E9+F9+H9+J9+L9+R9+Z9</f>
        <v>175</v>
      </c>
      <c r="AJ9" s="55">
        <f t="shared" si="2"/>
        <v>835</v>
      </c>
      <c r="AL9" s="171"/>
      <c r="AM9" s="172">
        <v>97</v>
      </c>
      <c r="AN9" s="170"/>
      <c r="AO9" s="171"/>
      <c r="AP9" s="172">
        <v>97</v>
      </c>
    </row>
    <row r="10" spans="1:36" s="50" customFormat="1" ht="13.5">
      <c r="A10" s="44"/>
      <c r="B10" s="154"/>
      <c r="C10" s="155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6"/>
      <c r="AH10" s="46"/>
      <c r="AI10" s="46"/>
      <c r="AJ10" s="47"/>
    </row>
    <row r="11" spans="1:37" ht="13.5">
      <c r="A11" s="44"/>
      <c r="B11" s="154"/>
      <c r="C11" s="155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6"/>
      <c r="AH11" s="46"/>
      <c r="AI11" s="46"/>
      <c r="AJ11" s="47"/>
      <c r="AK11" s="50"/>
    </row>
    <row r="12" spans="1:37" ht="13.5">
      <c r="A12" s="44"/>
      <c r="B12" s="154"/>
      <c r="C12" s="155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6"/>
      <c r="AH12" s="46"/>
      <c r="AI12" s="46"/>
      <c r="AJ12" s="47"/>
      <c r="AK12" s="50"/>
    </row>
    <row r="13" spans="1:37" ht="13.5">
      <c r="A13" s="44"/>
      <c r="B13" s="154"/>
      <c r="C13" s="155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6"/>
      <c r="AH13" s="46"/>
      <c r="AI13" s="46"/>
      <c r="AJ13" s="47"/>
      <c r="AK13" s="50"/>
    </row>
    <row r="14" spans="1:37" ht="13.5">
      <c r="A14" s="44"/>
      <c r="B14" s="154"/>
      <c r="C14" s="155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6"/>
      <c r="AH14" s="46"/>
      <c r="AI14" s="46"/>
      <c r="AJ14" s="47"/>
      <c r="AK14" s="50"/>
    </row>
    <row r="15" spans="1:37" ht="13.5">
      <c r="A15" s="44"/>
      <c r="B15" s="154"/>
      <c r="C15" s="155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6"/>
      <c r="AH15" s="46"/>
      <c r="AI15" s="46"/>
      <c r="AJ15" s="47"/>
      <c r="AK15" s="50"/>
    </row>
    <row r="16" spans="1:37" ht="13.5">
      <c r="A16" s="44"/>
      <c r="B16" s="154"/>
      <c r="C16" s="155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6"/>
      <c r="AH16" s="46"/>
      <c r="AI16" s="46"/>
      <c r="AJ16" s="47"/>
      <c r="AK16" s="50"/>
    </row>
    <row r="17" spans="1:37" ht="13.5">
      <c r="A17" s="44"/>
      <c r="B17" s="154"/>
      <c r="C17" s="155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6"/>
      <c r="AH17" s="46"/>
      <c r="AI17" s="46"/>
      <c r="AJ17" s="47"/>
      <c r="AK17" s="50"/>
    </row>
    <row r="18" spans="1:37" ht="12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</row>
    <row r="19" spans="1:37" ht="12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</row>
    <row r="20" spans="1:37" ht="12">
      <c r="A20" s="156"/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</row>
    <row r="21" spans="1:37" ht="12">
      <c r="A21" s="156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</row>
    <row r="22" spans="1:37" ht="12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</row>
  </sheetData>
  <sheetProtection/>
  <mergeCells count="6">
    <mergeCell ref="AG1:AG2"/>
    <mergeCell ref="AJ1:AJ2"/>
    <mergeCell ref="AL1:AL3"/>
    <mergeCell ref="AM1:AM3"/>
    <mergeCell ref="AO1:AO3"/>
    <mergeCell ref="AP1:AP3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Roman,Félkövér"&amp;16Gémes Tavasz Kupa 2024
Középfokú verseny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P13"/>
  <sheetViews>
    <sheetView zoomScale="55" zoomScaleNormal="55" zoomScaleSheetLayoutView="90" zoomScalePageLayoutView="80" workbookViewId="0" topLeftCell="A1">
      <selection activeCell="AO10" sqref="AO10"/>
    </sheetView>
  </sheetViews>
  <sheetFormatPr defaultColWidth="9.140625" defaultRowHeight="12.75"/>
  <cols>
    <col min="1" max="1" width="10.421875" style="0" customWidth="1"/>
    <col min="2" max="2" width="25.00390625" style="0" customWidth="1"/>
    <col min="3" max="3" width="29.7109375" style="0" customWidth="1"/>
    <col min="4" max="5" width="4.140625" style="0" bestFit="1" customWidth="1"/>
    <col min="6" max="6" width="4.421875" style="0" bestFit="1" customWidth="1"/>
    <col min="7" max="7" width="3.421875" style="0" bestFit="1" customWidth="1"/>
    <col min="8" max="8" width="4.28125" style="0" customWidth="1"/>
    <col min="9" max="9" width="4.8515625" style="0" customWidth="1"/>
    <col min="10" max="10" width="3.421875" style="0" bestFit="1" customWidth="1"/>
    <col min="11" max="11" width="4.7109375" style="0" customWidth="1"/>
    <col min="12" max="19" width="4.421875" style="0" bestFit="1" customWidth="1"/>
    <col min="20" max="20" width="5.7109375" style="0" customWidth="1"/>
    <col min="21" max="21" width="5.28125" style="0" customWidth="1"/>
    <col min="22" max="22" width="6.00390625" style="0" bestFit="1" customWidth="1"/>
    <col min="23" max="24" width="4.421875" style="0" bestFit="1" customWidth="1"/>
    <col min="25" max="26" width="4.00390625" style="0" bestFit="1" customWidth="1"/>
    <col min="27" max="27" width="4.28125" style="0" customWidth="1"/>
    <col min="28" max="28" width="4.140625" style="0" customWidth="1"/>
    <col min="29" max="29" width="5.00390625" style="0" customWidth="1"/>
    <col min="30" max="30" width="5.7109375" style="0" customWidth="1"/>
    <col min="31" max="31" width="4.421875" style="0" customWidth="1"/>
    <col min="32" max="32" width="6.00390625" style="0" customWidth="1"/>
    <col min="33" max="33" width="6.00390625" style="0" bestFit="1" customWidth="1"/>
    <col min="34" max="34" width="3.28125" style="0" customWidth="1"/>
    <col min="35" max="35" width="8.00390625" style="0" customWidth="1"/>
    <col min="36" max="36" width="7.8515625" style="0" customWidth="1"/>
    <col min="37" max="37" width="3.57421875" style="0" customWidth="1"/>
    <col min="38" max="38" width="9.7109375" style="50" bestFit="1" customWidth="1"/>
    <col min="39" max="39" width="9.57421875" style="50" bestFit="1" customWidth="1"/>
    <col min="40" max="40" width="3.140625" style="50" customWidth="1"/>
    <col min="41" max="41" width="7.7109375" style="50" customWidth="1"/>
    <col min="42" max="42" width="7.421875" style="50" customWidth="1"/>
  </cols>
  <sheetData>
    <row r="1" spans="1:42" s="50" customFormat="1" ht="23.25" customHeight="1" thickBot="1">
      <c r="A1" s="46"/>
      <c r="B1" s="46"/>
      <c r="C1" s="45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6"/>
      <c r="AH1" s="46"/>
      <c r="AI1" s="46"/>
      <c r="AJ1" s="47"/>
      <c r="AK1" s="48"/>
      <c r="AL1" s="47"/>
      <c r="AM1" s="49"/>
      <c r="AO1" s="47"/>
      <c r="AP1" s="49"/>
    </row>
    <row r="2" spans="1:42" s="50" customFormat="1" ht="27" customHeight="1" thickBot="1">
      <c r="A2" s="2" t="s">
        <v>0</v>
      </c>
      <c r="B2" s="3" t="s">
        <v>51</v>
      </c>
      <c r="C2" s="4" t="s">
        <v>33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>
        <v>7</v>
      </c>
      <c r="K2" s="4">
        <v>8</v>
      </c>
      <c r="L2" s="4">
        <v>9</v>
      </c>
      <c r="M2" s="4">
        <v>10</v>
      </c>
      <c r="N2" s="4">
        <v>11</v>
      </c>
      <c r="O2" s="4">
        <v>12</v>
      </c>
      <c r="P2" s="4">
        <v>13</v>
      </c>
      <c r="Q2" s="77">
        <v>14</v>
      </c>
      <c r="R2" s="77">
        <v>15</v>
      </c>
      <c r="S2" s="77">
        <v>16</v>
      </c>
      <c r="T2" s="77">
        <v>17</v>
      </c>
      <c r="U2" s="77">
        <v>18</v>
      </c>
      <c r="V2" s="77">
        <v>19</v>
      </c>
      <c r="W2" s="77">
        <v>20</v>
      </c>
      <c r="X2" s="77">
        <v>21</v>
      </c>
      <c r="Y2" s="77">
        <v>22</v>
      </c>
      <c r="Z2" s="77">
        <v>23</v>
      </c>
      <c r="AA2" s="77">
        <v>24</v>
      </c>
      <c r="AB2" s="77">
        <v>25</v>
      </c>
      <c r="AC2" s="137"/>
      <c r="AD2" s="78"/>
      <c r="AE2" s="22"/>
      <c r="AF2" s="26"/>
      <c r="AG2" s="42"/>
      <c r="AI2" s="183" t="s">
        <v>74</v>
      </c>
      <c r="AJ2" s="185" t="s">
        <v>75</v>
      </c>
      <c r="AL2" s="49"/>
      <c r="AM2" s="49"/>
      <c r="AO2" s="49"/>
      <c r="AP2" s="49"/>
    </row>
    <row r="3" spans="1:42" s="50" customFormat="1" ht="85.5" thickBot="1">
      <c r="A3" s="31"/>
      <c r="B3" s="96"/>
      <c r="C3" s="76" t="s">
        <v>127</v>
      </c>
      <c r="D3" s="32" t="s">
        <v>52</v>
      </c>
      <c r="E3" s="34" t="s">
        <v>15</v>
      </c>
      <c r="F3" s="33" t="s">
        <v>10</v>
      </c>
      <c r="G3" s="56" t="s">
        <v>16</v>
      </c>
      <c r="H3" s="33" t="s">
        <v>11</v>
      </c>
      <c r="I3" s="34" t="s">
        <v>17</v>
      </c>
      <c r="J3" s="33" t="s">
        <v>21</v>
      </c>
      <c r="K3" s="34" t="s">
        <v>24</v>
      </c>
      <c r="L3" s="33" t="s">
        <v>3</v>
      </c>
      <c r="M3" s="32" t="s">
        <v>26</v>
      </c>
      <c r="N3" s="32" t="s">
        <v>12</v>
      </c>
      <c r="O3" s="32" t="s">
        <v>14</v>
      </c>
      <c r="P3" s="32" t="s">
        <v>3</v>
      </c>
      <c r="Q3" s="34" t="s">
        <v>27</v>
      </c>
      <c r="R3" s="32" t="s">
        <v>28</v>
      </c>
      <c r="S3" s="32" t="s">
        <v>13</v>
      </c>
      <c r="T3" s="59" t="s">
        <v>23</v>
      </c>
      <c r="U3" s="32" t="s">
        <v>14</v>
      </c>
      <c r="V3" s="33" t="s">
        <v>46</v>
      </c>
      <c r="W3" s="32" t="s">
        <v>29</v>
      </c>
      <c r="X3" s="32" t="s">
        <v>41</v>
      </c>
      <c r="Y3" s="32" t="s">
        <v>10</v>
      </c>
      <c r="Z3" s="32" t="s">
        <v>32</v>
      </c>
      <c r="AA3" s="32" t="s">
        <v>21</v>
      </c>
      <c r="AB3" s="61" t="s">
        <v>32</v>
      </c>
      <c r="AC3" s="35" t="s">
        <v>6</v>
      </c>
      <c r="AD3" s="82" t="s">
        <v>7</v>
      </c>
      <c r="AE3" s="83" t="s">
        <v>2</v>
      </c>
      <c r="AF3" s="84" t="s">
        <v>8</v>
      </c>
      <c r="AG3" s="85" t="s">
        <v>42</v>
      </c>
      <c r="AI3" s="184"/>
      <c r="AJ3" s="186"/>
      <c r="AL3" s="49"/>
      <c r="AM3" s="49"/>
      <c r="AO3" s="49"/>
      <c r="AP3" s="49"/>
    </row>
    <row r="4" spans="1:36" s="50" customFormat="1" ht="48" customHeight="1" thickBot="1">
      <c r="A4" s="123"/>
      <c r="B4" s="124"/>
      <c r="C4" s="125"/>
      <c r="D4" s="125"/>
      <c r="E4" s="126" t="s">
        <v>19</v>
      </c>
      <c r="F4" s="127"/>
      <c r="G4" s="128" t="s">
        <v>20</v>
      </c>
      <c r="H4" s="129"/>
      <c r="I4" s="126" t="s">
        <v>18</v>
      </c>
      <c r="J4" s="130"/>
      <c r="K4" s="126" t="s">
        <v>25</v>
      </c>
      <c r="L4" s="125"/>
      <c r="M4" s="125"/>
      <c r="N4" s="131"/>
      <c r="O4" s="125"/>
      <c r="P4" s="125"/>
      <c r="Q4" s="132" t="s">
        <v>39</v>
      </c>
      <c r="R4" s="130"/>
      <c r="S4" s="131"/>
      <c r="T4" s="133" t="s">
        <v>49</v>
      </c>
      <c r="U4" s="131"/>
      <c r="V4" s="131"/>
      <c r="W4" s="125"/>
      <c r="X4" s="125"/>
      <c r="Y4" s="125"/>
      <c r="Z4" s="125"/>
      <c r="AA4" s="125"/>
      <c r="AB4" s="125"/>
      <c r="AC4" s="134" t="s">
        <v>50</v>
      </c>
      <c r="AD4" s="39"/>
      <c r="AE4" s="23"/>
      <c r="AF4" s="27"/>
      <c r="AG4" s="41"/>
      <c r="AI4" s="184"/>
      <c r="AJ4" s="186"/>
    </row>
    <row r="5" spans="1:36" ht="74.25" customHeight="1">
      <c r="A5" s="97" t="s">
        <v>4</v>
      </c>
      <c r="B5" s="107" t="s">
        <v>53</v>
      </c>
      <c r="C5" s="70" t="s">
        <v>54</v>
      </c>
      <c r="D5" s="71">
        <v>0</v>
      </c>
      <c r="E5" s="72">
        <v>0</v>
      </c>
      <c r="F5" s="71">
        <v>0</v>
      </c>
      <c r="G5" s="72">
        <v>0</v>
      </c>
      <c r="H5" s="71">
        <v>60</v>
      </c>
      <c r="I5" s="72">
        <v>0</v>
      </c>
      <c r="J5" s="71">
        <v>0</v>
      </c>
      <c r="K5" s="72">
        <v>0</v>
      </c>
      <c r="L5" s="71">
        <v>0</v>
      </c>
      <c r="M5" s="71">
        <v>0</v>
      </c>
      <c r="N5" s="71">
        <v>0</v>
      </c>
      <c r="O5" s="71">
        <v>0</v>
      </c>
      <c r="P5" s="71">
        <v>0</v>
      </c>
      <c r="Q5" s="74">
        <v>0</v>
      </c>
      <c r="R5" s="71">
        <v>0</v>
      </c>
      <c r="S5" s="71">
        <v>0</v>
      </c>
      <c r="T5" s="73">
        <v>30</v>
      </c>
      <c r="U5" s="71">
        <v>0</v>
      </c>
      <c r="V5" s="71">
        <v>0</v>
      </c>
      <c r="W5" s="71">
        <v>0</v>
      </c>
      <c r="X5" s="71">
        <v>0</v>
      </c>
      <c r="Y5" s="71">
        <v>0</v>
      </c>
      <c r="Z5" s="71">
        <v>0</v>
      </c>
      <c r="AA5" s="71">
        <v>0</v>
      </c>
      <c r="AB5" s="71">
        <v>0</v>
      </c>
      <c r="AC5" s="88">
        <v>0</v>
      </c>
      <c r="AD5" s="89">
        <f aca="true" t="shared" si="0" ref="AD5:AD12">SUM(D5:AC5)-AE5-AF5</f>
        <v>60</v>
      </c>
      <c r="AE5" s="36">
        <f aca="true" t="shared" si="1" ref="AE5:AE12">T5+AC5</f>
        <v>30</v>
      </c>
      <c r="AF5" s="38">
        <f aca="true" t="shared" si="2" ref="AF5:AF12">E5+G5+I5+K5+Q5</f>
        <v>0</v>
      </c>
      <c r="AG5" s="8">
        <f aca="true" t="shared" si="3" ref="AG5:AG12">SUM(D5:AC5)</f>
        <v>90</v>
      </c>
      <c r="AH5" s="135"/>
      <c r="AI5" s="157">
        <v>101.425</v>
      </c>
      <c r="AJ5" s="159">
        <v>101.425</v>
      </c>
    </row>
    <row r="6" spans="1:36" ht="36" customHeight="1">
      <c r="A6" s="98" t="s">
        <v>4</v>
      </c>
      <c r="B6" s="108" t="s">
        <v>55</v>
      </c>
      <c r="C6" s="1" t="s">
        <v>56</v>
      </c>
      <c r="D6" s="5">
        <v>0</v>
      </c>
      <c r="E6" s="13">
        <v>0</v>
      </c>
      <c r="F6" s="5">
        <v>0</v>
      </c>
      <c r="G6" s="13">
        <v>0</v>
      </c>
      <c r="H6" s="5">
        <v>0</v>
      </c>
      <c r="I6" s="13">
        <v>0</v>
      </c>
      <c r="J6" s="5">
        <v>0</v>
      </c>
      <c r="K6" s="13">
        <v>0</v>
      </c>
      <c r="L6" s="5">
        <v>60</v>
      </c>
      <c r="M6" s="5">
        <v>0</v>
      </c>
      <c r="N6" s="5">
        <v>0</v>
      </c>
      <c r="O6" s="5">
        <v>0</v>
      </c>
      <c r="P6" s="105">
        <v>0</v>
      </c>
      <c r="Q6" s="68">
        <v>0</v>
      </c>
      <c r="R6" s="106">
        <v>0</v>
      </c>
      <c r="S6" s="5">
        <v>0</v>
      </c>
      <c r="T6" s="10">
        <v>30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86">
        <v>0</v>
      </c>
      <c r="AD6" s="90">
        <f t="shared" si="0"/>
        <v>60</v>
      </c>
      <c r="AE6" s="24">
        <f t="shared" si="1"/>
        <v>30</v>
      </c>
      <c r="AF6" s="29">
        <f t="shared" si="2"/>
        <v>0</v>
      </c>
      <c r="AG6" s="9">
        <f t="shared" si="3"/>
        <v>90</v>
      </c>
      <c r="AH6" s="136"/>
      <c r="AI6" s="158">
        <v>101.425</v>
      </c>
      <c r="AJ6" s="160">
        <v>101.425</v>
      </c>
    </row>
    <row r="7" spans="1:36" ht="33.75" customHeight="1">
      <c r="A7" s="99" t="s">
        <v>5</v>
      </c>
      <c r="B7" s="109" t="s">
        <v>57</v>
      </c>
      <c r="C7" s="100" t="s">
        <v>58</v>
      </c>
      <c r="D7" s="5">
        <v>0</v>
      </c>
      <c r="E7" s="13">
        <v>0</v>
      </c>
      <c r="F7" s="5">
        <v>0</v>
      </c>
      <c r="G7" s="13">
        <v>0</v>
      </c>
      <c r="H7" s="5">
        <v>0</v>
      </c>
      <c r="I7" s="13">
        <v>0</v>
      </c>
      <c r="J7" s="5">
        <v>0</v>
      </c>
      <c r="K7" s="13">
        <v>0</v>
      </c>
      <c r="L7" s="5">
        <v>60</v>
      </c>
      <c r="M7" s="5">
        <v>60</v>
      </c>
      <c r="N7" s="5">
        <v>0</v>
      </c>
      <c r="O7" s="5">
        <v>0</v>
      </c>
      <c r="P7" s="105">
        <v>0</v>
      </c>
      <c r="Q7" s="68">
        <v>0</v>
      </c>
      <c r="R7" s="106">
        <v>0</v>
      </c>
      <c r="S7" s="5">
        <v>0</v>
      </c>
      <c r="T7" s="10">
        <v>52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86">
        <v>0</v>
      </c>
      <c r="AD7" s="101">
        <f t="shared" si="0"/>
        <v>120</v>
      </c>
      <c r="AE7" s="102">
        <f t="shared" si="1"/>
        <v>52</v>
      </c>
      <c r="AF7" s="103">
        <f t="shared" si="2"/>
        <v>0</v>
      </c>
      <c r="AG7" s="43">
        <f t="shared" si="3"/>
        <v>172</v>
      </c>
      <c r="AH7" s="136"/>
      <c r="AI7" s="117">
        <v>99.4</v>
      </c>
      <c r="AJ7" s="118">
        <v>99.4</v>
      </c>
    </row>
    <row r="8" spans="1:36" ht="33.75" customHeight="1">
      <c r="A8" s="112" t="s">
        <v>61</v>
      </c>
      <c r="B8" s="113" t="s">
        <v>66</v>
      </c>
      <c r="C8" s="114" t="s">
        <v>67</v>
      </c>
      <c r="D8" s="5">
        <v>0</v>
      </c>
      <c r="E8" s="13">
        <v>0</v>
      </c>
      <c r="F8" s="5">
        <v>0</v>
      </c>
      <c r="G8" s="13">
        <v>60</v>
      </c>
      <c r="H8" s="5">
        <v>60</v>
      </c>
      <c r="I8" s="13">
        <v>0</v>
      </c>
      <c r="J8" s="5">
        <v>0</v>
      </c>
      <c r="K8" s="13">
        <v>0</v>
      </c>
      <c r="L8" s="5">
        <v>60</v>
      </c>
      <c r="M8" s="5">
        <v>0</v>
      </c>
      <c r="N8" s="5">
        <v>0</v>
      </c>
      <c r="O8" s="5">
        <v>0</v>
      </c>
      <c r="P8" s="105">
        <v>0</v>
      </c>
      <c r="Q8" s="68">
        <v>0</v>
      </c>
      <c r="R8" s="106">
        <v>0</v>
      </c>
      <c r="S8" s="5">
        <v>0</v>
      </c>
      <c r="T8" s="10">
        <v>24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0</v>
      </c>
      <c r="AB8" s="5">
        <v>0</v>
      </c>
      <c r="AC8" s="86">
        <v>0</v>
      </c>
      <c r="AD8" s="90">
        <f t="shared" si="0"/>
        <v>120</v>
      </c>
      <c r="AE8" s="24">
        <f t="shared" si="1"/>
        <v>24</v>
      </c>
      <c r="AF8" s="29">
        <f t="shared" si="2"/>
        <v>60</v>
      </c>
      <c r="AG8" s="9">
        <f t="shared" si="3"/>
        <v>204</v>
      </c>
      <c r="AH8" s="136"/>
      <c r="AI8" s="119">
        <v>98.05</v>
      </c>
      <c r="AJ8" s="120">
        <v>98.05</v>
      </c>
    </row>
    <row r="9" spans="1:36" ht="41.25">
      <c r="A9" s="104" t="s">
        <v>63</v>
      </c>
      <c r="B9" s="110" t="s">
        <v>59</v>
      </c>
      <c r="C9" s="111" t="s">
        <v>60</v>
      </c>
      <c r="D9" s="5">
        <v>0</v>
      </c>
      <c r="E9" s="13">
        <v>0</v>
      </c>
      <c r="F9" s="5">
        <v>0</v>
      </c>
      <c r="G9" s="13">
        <v>0</v>
      </c>
      <c r="H9" s="5">
        <v>0</v>
      </c>
      <c r="I9" s="13">
        <v>0</v>
      </c>
      <c r="J9" s="5">
        <v>0</v>
      </c>
      <c r="K9" s="13">
        <v>0</v>
      </c>
      <c r="L9" s="5">
        <v>60</v>
      </c>
      <c r="M9" s="5">
        <v>60</v>
      </c>
      <c r="N9" s="5">
        <v>0</v>
      </c>
      <c r="O9" s="5">
        <v>0</v>
      </c>
      <c r="P9" s="105">
        <v>0</v>
      </c>
      <c r="Q9" s="68">
        <v>0</v>
      </c>
      <c r="R9" s="106">
        <v>0</v>
      </c>
      <c r="S9" s="5">
        <v>0</v>
      </c>
      <c r="T9" s="10">
        <v>56</v>
      </c>
      <c r="U9" s="5">
        <v>0</v>
      </c>
      <c r="V9" s="5">
        <v>60</v>
      </c>
      <c r="W9" s="5">
        <v>0</v>
      </c>
      <c r="X9" s="5">
        <v>0</v>
      </c>
      <c r="Y9" s="5">
        <v>0</v>
      </c>
      <c r="Z9" s="5">
        <v>0</v>
      </c>
      <c r="AA9" s="5">
        <v>0</v>
      </c>
      <c r="AB9" s="5">
        <v>0</v>
      </c>
      <c r="AC9" s="86">
        <v>0</v>
      </c>
      <c r="AD9" s="90">
        <f t="shared" si="0"/>
        <v>180</v>
      </c>
      <c r="AE9" s="24">
        <f t="shared" si="1"/>
        <v>56</v>
      </c>
      <c r="AF9" s="29">
        <f t="shared" si="2"/>
        <v>0</v>
      </c>
      <c r="AG9" s="9">
        <f t="shared" si="3"/>
        <v>236</v>
      </c>
      <c r="AH9" s="136"/>
      <c r="AI9" s="117">
        <v>96.7</v>
      </c>
      <c r="AJ9" s="118">
        <v>96.7</v>
      </c>
    </row>
    <row r="10" spans="1:36" ht="41.25">
      <c r="A10" s="104" t="s">
        <v>62</v>
      </c>
      <c r="B10" s="110" t="s">
        <v>72</v>
      </c>
      <c r="C10" s="111" t="s">
        <v>73</v>
      </c>
      <c r="D10" s="5">
        <v>0</v>
      </c>
      <c r="E10" s="13">
        <v>0</v>
      </c>
      <c r="F10" s="5">
        <v>0</v>
      </c>
      <c r="G10" s="13">
        <v>0</v>
      </c>
      <c r="H10" s="5">
        <v>60</v>
      </c>
      <c r="I10" s="13">
        <v>40</v>
      </c>
      <c r="J10" s="5">
        <v>0</v>
      </c>
      <c r="K10" s="13">
        <v>0</v>
      </c>
      <c r="L10" s="5">
        <v>0</v>
      </c>
      <c r="M10" s="5">
        <v>0</v>
      </c>
      <c r="N10" s="5">
        <v>0</v>
      </c>
      <c r="O10" s="5">
        <v>100</v>
      </c>
      <c r="P10" s="105">
        <v>100</v>
      </c>
      <c r="Q10" s="68">
        <v>100</v>
      </c>
      <c r="R10" s="106">
        <v>100</v>
      </c>
      <c r="S10" s="5">
        <v>100</v>
      </c>
      <c r="T10" s="10">
        <v>200</v>
      </c>
      <c r="U10" s="5">
        <v>100</v>
      </c>
      <c r="V10" s="5">
        <v>0</v>
      </c>
      <c r="W10" s="5">
        <v>60</v>
      </c>
      <c r="X10" s="5">
        <v>100</v>
      </c>
      <c r="Y10" s="5">
        <v>0</v>
      </c>
      <c r="Z10" s="5">
        <v>0</v>
      </c>
      <c r="AA10" s="5">
        <v>0</v>
      </c>
      <c r="AB10" s="5">
        <v>0</v>
      </c>
      <c r="AC10" s="86">
        <v>58</v>
      </c>
      <c r="AD10" s="90">
        <f t="shared" si="0"/>
        <v>720</v>
      </c>
      <c r="AE10" s="24">
        <f t="shared" si="1"/>
        <v>258</v>
      </c>
      <c r="AF10" s="29">
        <f t="shared" si="2"/>
        <v>140</v>
      </c>
      <c r="AG10" s="9">
        <f t="shared" si="3"/>
        <v>1118</v>
      </c>
      <c r="AH10" s="136"/>
      <c r="AI10" s="119"/>
      <c r="AJ10" s="120"/>
    </row>
    <row r="11" spans="1:36" ht="41.25">
      <c r="A11" s="104" t="s">
        <v>64</v>
      </c>
      <c r="B11" s="110" t="s">
        <v>68</v>
      </c>
      <c r="C11" s="111" t="s">
        <v>69</v>
      </c>
      <c r="D11" s="5">
        <v>0</v>
      </c>
      <c r="E11" s="13">
        <v>0</v>
      </c>
      <c r="F11" s="5">
        <v>100</v>
      </c>
      <c r="G11" s="13">
        <v>60</v>
      </c>
      <c r="H11" s="5">
        <v>60</v>
      </c>
      <c r="I11" s="13">
        <v>0</v>
      </c>
      <c r="J11" s="5">
        <v>0</v>
      </c>
      <c r="K11" s="13">
        <v>100</v>
      </c>
      <c r="L11" s="5">
        <v>0</v>
      </c>
      <c r="M11" s="5">
        <v>100</v>
      </c>
      <c r="N11" s="5">
        <v>60</v>
      </c>
      <c r="O11" s="5">
        <v>0</v>
      </c>
      <c r="P11" s="105">
        <v>0</v>
      </c>
      <c r="Q11" s="68">
        <v>0</v>
      </c>
      <c r="R11" s="106">
        <v>100</v>
      </c>
      <c r="S11" s="5">
        <v>100</v>
      </c>
      <c r="T11" s="10">
        <v>240</v>
      </c>
      <c r="U11" s="5">
        <v>0</v>
      </c>
      <c r="V11" s="5">
        <v>60</v>
      </c>
      <c r="W11" s="5">
        <v>60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86">
        <v>132</v>
      </c>
      <c r="AD11" s="90">
        <f t="shared" si="0"/>
        <v>640</v>
      </c>
      <c r="AE11" s="24">
        <f t="shared" si="1"/>
        <v>372</v>
      </c>
      <c r="AF11" s="29">
        <f t="shared" si="2"/>
        <v>160</v>
      </c>
      <c r="AG11" s="9">
        <f t="shared" si="3"/>
        <v>1172</v>
      </c>
      <c r="AH11" s="136"/>
      <c r="AI11" s="119">
        <v>95.35</v>
      </c>
      <c r="AJ11" s="120">
        <v>95.35</v>
      </c>
    </row>
    <row r="12" spans="1:36" ht="55.5" thickBot="1">
      <c r="A12" s="112" t="s">
        <v>65</v>
      </c>
      <c r="B12" s="161" t="s">
        <v>70</v>
      </c>
      <c r="C12" s="114" t="s">
        <v>71</v>
      </c>
      <c r="D12" s="150">
        <v>0</v>
      </c>
      <c r="E12" s="151">
        <v>0</v>
      </c>
      <c r="F12" s="150">
        <v>0</v>
      </c>
      <c r="G12" s="151">
        <v>0</v>
      </c>
      <c r="H12" s="150">
        <v>0</v>
      </c>
      <c r="I12" s="151">
        <v>0</v>
      </c>
      <c r="J12" s="150">
        <v>0</v>
      </c>
      <c r="K12" s="151">
        <v>100</v>
      </c>
      <c r="L12" s="150">
        <v>100</v>
      </c>
      <c r="M12" s="150">
        <v>100</v>
      </c>
      <c r="N12" s="150">
        <v>100</v>
      </c>
      <c r="O12" s="150">
        <v>0</v>
      </c>
      <c r="P12" s="162">
        <v>0</v>
      </c>
      <c r="Q12" s="163">
        <v>100</v>
      </c>
      <c r="R12" s="164">
        <v>100</v>
      </c>
      <c r="S12" s="150">
        <v>100</v>
      </c>
      <c r="T12" s="152">
        <v>200</v>
      </c>
      <c r="U12" s="150">
        <v>0</v>
      </c>
      <c r="V12" s="150">
        <v>60</v>
      </c>
      <c r="W12" s="150">
        <v>100</v>
      </c>
      <c r="X12" s="150">
        <v>0</v>
      </c>
      <c r="Y12" s="150">
        <v>0</v>
      </c>
      <c r="Z12" s="150">
        <v>0</v>
      </c>
      <c r="AA12" s="150">
        <v>0</v>
      </c>
      <c r="AB12" s="150">
        <v>0</v>
      </c>
      <c r="AC12" s="153">
        <v>140</v>
      </c>
      <c r="AD12" s="101">
        <f t="shared" si="0"/>
        <v>660</v>
      </c>
      <c r="AE12" s="102">
        <f t="shared" si="1"/>
        <v>340</v>
      </c>
      <c r="AF12" s="103">
        <f t="shared" si="2"/>
        <v>200</v>
      </c>
      <c r="AG12" s="43">
        <f t="shared" si="3"/>
        <v>1200</v>
      </c>
      <c r="AH12" s="136"/>
      <c r="AI12" s="121">
        <v>94</v>
      </c>
      <c r="AJ12" s="122">
        <v>94</v>
      </c>
    </row>
    <row r="13" spans="1:36" ht="55.5" thickBot="1">
      <c r="A13" s="115" t="s">
        <v>86</v>
      </c>
      <c r="B13" s="116" t="s">
        <v>121</v>
      </c>
      <c r="C13" s="165" t="s">
        <v>122</v>
      </c>
      <c r="D13" s="187" t="s">
        <v>123</v>
      </c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9"/>
      <c r="AH13" s="136"/>
      <c r="AI13" s="136"/>
      <c r="AJ13" s="136"/>
    </row>
  </sheetData>
  <sheetProtection/>
  <mergeCells count="3">
    <mergeCell ref="AI2:AI4"/>
    <mergeCell ref="AJ2:AJ4"/>
    <mergeCell ref="D13:AG13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Roman,Félkövér"&amp;16Gémes Tavasz Kupa 2024
Családi-senior verseny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O14"/>
  <sheetViews>
    <sheetView zoomScale="60" zoomScaleNormal="60" zoomScaleSheetLayoutView="90" zoomScalePageLayoutView="80" workbookViewId="0" topLeftCell="A1">
      <selection activeCell="AL1" sqref="AL1:AL2"/>
    </sheetView>
  </sheetViews>
  <sheetFormatPr defaultColWidth="9.140625" defaultRowHeight="12.75"/>
  <cols>
    <col min="1" max="1" width="10.421875" style="0" customWidth="1"/>
    <col min="2" max="2" width="20.28125" style="0" customWidth="1"/>
    <col min="3" max="4" width="4.140625" style="0" bestFit="1" customWidth="1"/>
    <col min="5" max="5" width="4.00390625" style="0" bestFit="1" customWidth="1"/>
    <col min="6" max="6" width="3.421875" style="0" bestFit="1" customWidth="1"/>
    <col min="7" max="7" width="4.28125" style="0" customWidth="1"/>
    <col min="8" max="8" width="4.8515625" style="0" customWidth="1"/>
    <col min="9" max="9" width="3.421875" style="0" bestFit="1" customWidth="1"/>
    <col min="10" max="10" width="4.7109375" style="0" customWidth="1"/>
    <col min="11" max="11" width="4.00390625" style="0" customWidth="1"/>
    <col min="12" max="14" width="3.421875" style="0" bestFit="1" customWidth="1"/>
    <col min="15" max="17" width="4.00390625" style="0" bestFit="1" customWidth="1"/>
    <col min="18" max="18" width="3.421875" style="0" bestFit="1" customWidth="1"/>
    <col min="19" max="19" width="5.7109375" style="0" customWidth="1"/>
    <col min="20" max="20" width="5.28125" style="0" customWidth="1"/>
    <col min="21" max="21" width="5.00390625" style="0" customWidth="1"/>
    <col min="22" max="24" width="4.00390625" style="0" bestFit="1" customWidth="1"/>
    <col min="25" max="25" width="5.28125" style="0" customWidth="1"/>
    <col min="26" max="26" width="4.28125" style="0" customWidth="1"/>
    <col min="27" max="27" width="4.140625" style="0" customWidth="1"/>
    <col min="28" max="28" width="5.00390625" style="0" customWidth="1"/>
    <col min="29" max="29" width="5.7109375" style="0" customWidth="1"/>
    <col min="30" max="30" width="4.421875" style="0" customWidth="1"/>
    <col min="31" max="31" width="6.00390625" style="0" customWidth="1"/>
    <col min="32" max="32" width="6.00390625" style="0" bestFit="1" customWidth="1"/>
    <col min="33" max="33" width="5.00390625" style="0" customWidth="1"/>
    <col min="34" max="34" width="5.140625" style="0" customWidth="1"/>
    <col min="35" max="35" width="7.00390625" style="0" customWidth="1"/>
    <col min="36" max="36" width="3.57421875" style="0" customWidth="1"/>
    <col min="37" max="37" width="9.7109375" style="50" bestFit="1" customWidth="1"/>
    <col min="38" max="38" width="9.57421875" style="50" bestFit="1" customWidth="1"/>
    <col min="39" max="39" width="3.140625" style="50" customWidth="1"/>
    <col min="40" max="40" width="7.7109375" style="50" customWidth="1"/>
    <col min="41" max="41" width="7.421875" style="50" customWidth="1"/>
  </cols>
  <sheetData>
    <row r="1" spans="1:41" ht="28.5" customHeight="1" thickBot="1">
      <c r="A1" s="2" t="s">
        <v>0</v>
      </c>
      <c r="B1" s="4" t="s">
        <v>33</v>
      </c>
      <c r="C1" s="4">
        <v>1</v>
      </c>
      <c r="D1" s="4">
        <v>2</v>
      </c>
      <c r="E1" s="4">
        <v>3</v>
      </c>
      <c r="F1" s="4">
        <v>4</v>
      </c>
      <c r="G1" s="4">
        <v>5</v>
      </c>
      <c r="H1" s="4">
        <v>6</v>
      </c>
      <c r="I1" s="3">
        <v>7</v>
      </c>
      <c r="J1" s="3">
        <v>7</v>
      </c>
      <c r="K1" s="4">
        <v>8</v>
      </c>
      <c r="L1" s="4">
        <v>9</v>
      </c>
      <c r="M1" s="4">
        <v>10</v>
      </c>
      <c r="N1" s="4">
        <v>11</v>
      </c>
      <c r="O1" s="4">
        <v>12</v>
      </c>
      <c r="P1" s="4">
        <v>13</v>
      </c>
      <c r="Q1" s="77">
        <v>14</v>
      </c>
      <c r="R1" s="77">
        <v>15</v>
      </c>
      <c r="S1" s="77">
        <v>16</v>
      </c>
      <c r="T1" s="77">
        <v>17</v>
      </c>
      <c r="U1" s="77">
        <v>18</v>
      </c>
      <c r="V1" s="77">
        <v>19</v>
      </c>
      <c r="W1" s="77">
        <v>20</v>
      </c>
      <c r="X1" s="77">
        <v>21</v>
      </c>
      <c r="Y1" s="77">
        <v>22</v>
      </c>
      <c r="Z1" s="77">
        <v>23</v>
      </c>
      <c r="AA1" s="77">
        <v>24</v>
      </c>
      <c r="AB1" s="77">
        <v>25</v>
      </c>
      <c r="AC1" s="77">
        <v>26</v>
      </c>
      <c r="AD1" s="77">
        <v>27</v>
      </c>
      <c r="AE1" s="77"/>
      <c r="AF1" s="173" t="s">
        <v>9</v>
      </c>
      <c r="AG1" s="22"/>
      <c r="AH1" s="26"/>
      <c r="AI1" s="175" t="s">
        <v>42</v>
      </c>
      <c r="AJ1" s="7"/>
      <c r="AK1" s="190"/>
      <c r="AL1" s="190"/>
      <c r="AN1" s="190"/>
      <c r="AO1" s="190"/>
    </row>
    <row r="2" spans="1:41" ht="102.75" customHeight="1" thickBot="1">
      <c r="A2" s="31"/>
      <c r="B2" s="76" t="s">
        <v>37</v>
      </c>
      <c r="C2" s="32" t="s">
        <v>52</v>
      </c>
      <c r="D2" s="34" t="s">
        <v>15</v>
      </c>
      <c r="E2" s="56" t="s">
        <v>16</v>
      </c>
      <c r="F2" s="33" t="s">
        <v>11</v>
      </c>
      <c r="G2" s="34" t="s">
        <v>17</v>
      </c>
      <c r="H2" s="33" t="s">
        <v>21</v>
      </c>
      <c r="I2" s="56" t="s">
        <v>22</v>
      </c>
      <c r="J2" s="59" t="s">
        <v>23</v>
      </c>
      <c r="K2" s="34" t="s">
        <v>24</v>
      </c>
      <c r="L2" s="33" t="s">
        <v>14</v>
      </c>
      <c r="M2" s="32" t="s">
        <v>26</v>
      </c>
      <c r="N2" s="32" t="s">
        <v>12</v>
      </c>
      <c r="O2" s="32" t="s">
        <v>14</v>
      </c>
      <c r="P2" s="32" t="s">
        <v>3</v>
      </c>
      <c r="Q2" s="34" t="s">
        <v>27</v>
      </c>
      <c r="R2" s="32" t="s">
        <v>28</v>
      </c>
      <c r="S2" s="32" t="s">
        <v>13</v>
      </c>
      <c r="T2" s="59" t="s">
        <v>23</v>
      </c>
      <c r="U2" s="32" t="s">
        <v>14</v>
      </c>
      <c r="V2" s="33" t="s">
        <v>10</v>
      </c>
      <c r="W2" s="32" t="s">
        <v>29</v>
      </c>
      <c r="X2" s="32" t="s">
        <v>30</v>
      </c>
      <c r="Y2" s="34" t="s">
        <v>31</v>
      </c>
      <c r="Z2" s="32" t="s">
        <v>3</v>
      </c>
      <c r="AA2" s="33" t="s">
        <v>3</v>
      </c>
      <c r="AB2" s="32" t="s">
        <v>32</v>
      </c>
      <c r="AC2" s="32" t="s">
        <v>21</v>
      </c>
      <c r="AD2" s="61" t="s">
        <v>32</v>
      </c>
      <c r="AE2" s="37" t="s">
        <v>6</v>
      </c>
      <c r="AF2" s="174"/>
      <c r="AG2" s="80" t="s">
        <v>2</v>
      </c>
      <c r="AH2" s="81" t="s">
        <v>8</v>
      </c>
      <c r="AI2" s="176"/>
      <c r="AJ2" s="7"/>
      <c r="AK2" s="191"/>
      <c r="AL2" s="191"/>
      <c r="AN2" s="191"/>
      <c r="AO2" s="191"/>
    </row>
    <row r="3" spans="1:41" ht="51" customHeight="1" thickBot="1">
      <c r="A3" s="15"/>
      <c r="B3" s="16" t="s">
        <v>77</v>
      </c>
      <c r="C3" s="16"/>
      <c r="D3" s="12" t="s">
        <v>19</v>
      </c>
      <c r="E3" s="56" t="s">
        <v>20</v>
      </c>
      <c r="F3" s="17"/>
      <c r="G3" s="12" t="s">
        <v>18</v>
      </c>
      <c r="H3" s="18"/>
      <c r="I3" s="58" t="s">
        <v>38</v>
      </c>
      <c r="J3" s="60" t="s">
        <v>47</v>
      </c>
      <c r="K3" s="12" t="s">
        <v>25</v>
      </c>
      <c r="L3" s="16"/>
      <c r="M3" s="16"/>
      <c r="N3" s="19"/>
      <c r="O3" s="16"/>
      <c r="P3" s="16"/>
      <c r="Q3" s="57" t="s">
        <v>39</v>
      </c>
      <c r="R3" s="18"/>
      <c r="S3" s="19"/>
      <c r="T3" s="94" t="s">
        <v>47</v>
      </c>
      <c r="U3" s="19"/>
      <c r="V3" s="19"/>
      <c r="W3" s="16"/>
      <c r="X3" s="16"/>
      <c r="Y3" s="12" t="s">
        <v>19</v>
      </c>
      <c r="Z3" s="16"/>
      <c r="AA3" s="16"/>
      <c r="AB3" s="16"/>
      <c r="AC3" s="16"/>
      <c r="AD3" s="16"/>
      <c r="AE3" s="95" t="s">
        <v>48</v>
      </c>
      <c r="AF3" s="62"/>
      <c r="AG3" s="25"/>
      <c r="AH3" s="28"/>
      <c r="AI3" s="30"/>
      <c r="AJ3" s="7"/>
      <c r="AK3" s="48"/>
      <c r="AL3" s="48"/>
      <c r="AN3" s="48"/>
      <c r="AO3" s="48"/>
    </row>
    <row r="4" spans="1:41" ht="24.75" customHeight="1">
      <c r="A4" s="20" t="s">
        <v>4</v>
      </c>
      <c r="B4" s="70" t="s">
        <v>35</v>
      </c>
      <c r="C4" s="71">
        <v>0</v>
      </c>
      <c r="D4" s="72">
        <v>0</v>
      </c>
      <c r="E4" s="72">
        <v>60</v>
      </c>
      <c r="F4" s="71">
        <v>0</v>
      </c>
      <c r="G4" s="72">
        <v>0</v>
      </c>
      <c r="H4" s="71">
        <v>0</v>
      </c>
      <c r="I4" s="72">
        <v>0</v>
      </c>
      <c r="J4" s="73">
        <v>24</v>
      </c>
      <c r="K4" s="72">
        <v>0</v>
      </c>
      <c r="L4" s="71">
        <v>60</v>
      </c>
      <c r="M4" s="71">
        <v>0</v>
      </c>
      <c r="N4" s="71">
        <v>60</v>
      </c>
      <c r="O4" s="74">
        <v>100</v>
      </c>
      <c r="P4" s="71">
        <v>0</v>
      </c>
      <c r="Q4" s="72">
        <v>0</v>
      </c>
      <c r="R4" s="71">
        <v>0</v>
      </c>
      <c r="S4" s="71">
        <v>0</v>
      </c>
      <c r="T4" s="73">
        <v>48</v>
      </c>
      <c r="U4" s="71">
        <v>0</v>
      </c>
      <c r="V4" s="71">
        <v>0</v>
      </c>
      <c r="W4" s="71">
        <v>0</v>
      </c>
      <c r="X4" s="71">
        <v>0</v>
      </c>
      <c r="Y4" s="72">
        <v>30</v>
      </c>
      <c r="Z4" s="71">
        <v>0</v>
      </c>
      <c r="AA4" s="71">
        <v>0</v>
      </c>
      <c r="AB4" s="71">
        <v>0</v>
      </c>
      <c r="AC4" s="71">
        <v>0</v>
      </c>
      <c r="AD4" s="71">
        <v>0</v>
      </c>
      <c r="AE4" s="75">
        <v>56</v>
      </c>
      <c r="AF4" s="63">
        <f>SUM(C4:AE4)-AG4-AH4</f>
        <v>220</v>
      </c>
      <c r="AG4" s="36">
        <f>J4+T4+AE4</f>
        <v>128</v>
      </c>
      <c r="AH4" s="38">
        <f>D4+E4+G4+I4+K4+Q4+Y4</f>
        <v>90</v>
      </c>
      <c r="AI4" s="8">
        <f>SUM(C4:AE4)</f>
        <v>438</v>
      </c>
      <c r="AJ4" s="7"/>
      <c r="AK4" s="49"/>
      <c r="AL4" s="49"/>
      <c r="AN4" s="49"/>
      <c r="AO4" s="49"/>
    </row>
    <row r="5" spans="1:41" ht="24.75" customHeight="1">
      <c r="A5" s="21" t="s">
        <v>1</v>
      </c>
      <c r="B5" s="1" t="s">
        <v>34</v>
      </c>
      <c r="C5" s="5">
        <v>0</v>
      </c>
      <c r="D5" s="13">
        <v>0</v>
      </c>
      <c r="E5" s="13">
        <v>60</v>
      </c>
      <c r="F5" s="5">
        <v>0</v>
      </c>
      <c r="G5" s="13">
        <v>0</v>
      </c>
      <c r="H5" s="5">
        <v>0</v>
      </c>
      <c r="I5" s="13">
        <v>0</v>
      </c>
      <c r="J5" s="10">
        <v>100</v>
      </c>
      <c r="K5" s="13">
        <v>0</v>
      </c>
      <c r="L5" s="5">
        <v>0</v>
      </c>
      <c r="M5" s="5">
        <v>0</v>
      </c>
      <c r="N5" s="5">
        <v>0</v>
      </c>
      <c r="O5" s="5">
        <v>60</v>
      </c>
      <c r="P5" s="5">
        <v>0</v>
      </c>
      <c r="Q5" s="68">
        <v>100</v>
      </c>
      <c r="R5" s="5">
        <v>0</v>
      </c>
      <c r="S5" s="5">
        <v>0</v>
      </c>
      <c r="T5" s="10">
        <v>44</v>
      </c>
      <c r="U5" s="5">
        <v>0</v>
      </c>
      <c r="V5" s="5">
        <v>0</v>
      </c>
      <c r="W5" s="5">
        <v>0</v>
      </c>
      <c r="X5" s="5">
        <v>0</v>
      </c>
      <c r="Y5" s="13">
        <v>0</v>
      </c>
      <c r="Z5" s="5">
        <v>0</v>
      </c>
      <c r="AA5" s="5">
        <v>0</v>
      </c>
      <c r="AB5" s="5">
        <v>0</v>
      </c>
      <c r="AC5" s="5">
        <v>60</v>
      </c>
      <c r="AD5" s="5">
        <v>0</v>
      </c>
      <c r="AE5" s="66">
        <v>46</v>
      </c>
      <c r="AF5" s="64">
        <f>SUM(C5:AE5)-AG5-AH5</f>
        <v>120</v>
      </c>
      <c r="AG5" s="24">
        <f>J5+T5+AE5</f>
        <v>190</v>
      </c>
      <c r="AH5" s="29">
        <f>D5+E5+G5+I5+K5+Q5+Y5</f>
        <v>160</v>
      </c>
      <c r="AI5" s="43">
        <f>SUM(C5:AE5)</f>
        <v>470</v>
      </c>
      <c r="AJ5" s="7"/>
      <c r="AK5" s="49"/>
      <c r="AL5" s="49"/>
      <c r="AN5" s="49"/>
      <c r="AO5" s="49"/>
    </row>
    <row r="6" spans="1:41" ht="21.75" customHeight="1" thickBot="1">
      <c r="A6" s="51" t="s">
        <v>5</v>
      </c>
      <c r="B6" s="52" t="s">
        <v>36</v>
      </c>
      <c r="C6" s="6">
        <v>60</v>
      </c>
      <c r="D6" s="14">
        <v>0</v>
      </c>
      <c r="E6" s="14">
        <v>60</v>
      </c>
      <c r="F6" s="6">
        <v>0</v>
      </c>
      <c r="G6" s="14">
        <v>0</v>
      </c>
      <c r="H6" s="6">
        <v>0</v>
      </c>
      <c r="I6" s="14">
        <v>0</v>
      </c>
      <c r="J6" s="11">
        <v>102</v>
      </c>
      <c r="K6" s="14">
        <v>0</v>
      </c>
      <c r="L6" s="6">
        <v>0</v>
      </c>
      <c r="M6" s="6">
        <v>60</v>
      </c>
      <c r="N6" s="6">
        <v>0</v>
      </c>
      <c r="O6" s="6">
        <v>60</v>
      </c>
      <c r="P6" s="6">
        <v>0</v>
      </c>
      <c r="Q6" s="14">
        <v>0</v>
      </c>
      <c r="R6" s="6">
        <v>0</v>
      </c>
      <c r="S6" s="6">
        <v>60</v>
      </c>
      <c r="T6" s="11">
        <v>50</v>
      </c>
      <c r="U6" s="6">
        <v>0</v>
      </c>
      <c r="V6" s="6">
        <v>0</v>
      </c>
      <c r="W6" s="6">
        <v>0</v>
      </c>
      <c r="X6" s="6">
        <v>0</v>
      </c>
      <c r="Y6" s="14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7">
        <v>78</v>
      </c>
      <c r="AF6" s="65">
        <f>SUM(C6:AE6)-AG6-AH6</f>
        <v>240</v>
      </c>
      <c r="AG6" s="53">
        <f>J6+T6+AE6</f>
        <v>230</v>
      </c>
      <c r="AH6" s="54">
        <f>D6+E6+G6+I6+K6+Q6+Y6</f>
        <v>60</v>
      </c>
      <c r="AI6" s="55">
        <f>SUM(C6:AE6)</f>
        <v>530</v>
      </c>
      <c r="AJ6" s="7"/>
      <c r="AK6" s="47"/>
      <c r="AL6" s="49"/>
      <c r="AN6" s="47"/>
      <c r="AO6" s="49"/>
    </row>
    <row r="7" spans="1:41" s="50" customFormat="1" ht="21" customHeight="1">
      <c r="A7" s="46"/>
      <c r="B7" s="45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6"/>
      <c r="AG7" s="46"/>
      <c r="AH7" s="46"/>
      <c r="AI7" s="47"/>
      <c r="AJ7" s="48"/>
      <c r="AK7" s="47"/>
      <c r="AL7" s="49"/>
      <c r="AN7" s="47"/>
      <c r="AO7" s="49"/>
    </row>
    <row r="8" spans="1:41" s="50" customFormat="1" ht="23.25" customHeight="1" thickBot="1">
      <c r="A8" s="46"/>
      <c r="B8" s="45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6"/>
      <c r="AG8" s="46"/>
      <c r="AH8" s="46"/>
      <c r="AI8" s="47"/>
      <c r="AJ8" s="48"/>
      <c r="AK8" s="47"/>
      <c r="AL8" s="49"/>
      <c r="AN8" s="47"/>
      <c r="AO8" s="49"/>
    </row>
    <row r="9" spans="1:41" s="50" customFormat="1" ht="27" customHeight="1" thickBot="1">
      <c r="A9" s="2" t="s">
        <v>0</v>
      </c>
      <c r="B9" s="4" t="s">
        <v>33</v>
      </c>
      <c r="C9" s="4">
        <v>1</v>
      </c>
      <c r="D9" s="4">
        <v>2</v>
      </c>
      <c r="E9" s="4">
        <v>3</v>
      </c>
      <c r="F9" s="4">
        <v>4</v>
      </c>
      <c r="G9" s="4">
        <v>5</v>
      </c>
      <c r="H9" s="4">
        <v>6</v>
      </c>
      <c r="I9" s="4">
        <v>7</v>
      </c>
      <c r="J9" s="4">
        <v>8</v>
      </c>
      <c r="K9" s="4">
        <v>9</v>
      </c>
      <c r="L9" s="4">
        <v>10</v>
      </c>
      <c r="M9" s="4">
        <v>11</v>
      </c>
      <c r="N9" s="4">
        <v>12</v>
      </c>
      <c r="O9" s="4">
        <v>13</v>
      </c>
      <c r="P9" s="77">
        <v>14</v>
      </c>
      <c r="Q9" s="77">
        <v>15</v>
      </c>
      <c r="R9" s="77">
        <v>16</v>
      </c>
      <c r="S9" s="77">
        <v>17</v>
      </c>
      <c r="T9" s="77">
        <v>18</v>
      </c>
      <c r="U9" s="77">
        <v>19</v>
      </c>
      <c r="V9" s="77">
        <v>20</v>
      </c>
      <c r="W9" s="77">
        <v>21</v>
      </c>
      <c r="X9" s="77">
        <v>22</v>
      </c>
      <c r="Y9" s="77">
        <v>23</v>
      </c>
      <c r="Z9" s="77">
        <v>24</v>
      </c>
      <c r="AA9" s="77">
        <v>25</v>
      </c>
      <c r="AB9" s="4"/>
      <c r="AC9" s="78"/>
      <c r="AD9" s="22"/>
      <c r="AE9" s="26"/>
      <c r="AF9" s="40"/>
      <c r="AK9" s="49"/>
      <c r="AL9" s="49"/>
      <c r="AN9" s="49"/>
      <c r="AO9" s="49"/>
    </row>
    <row r="10" spans="1:41" s="50" customFormat="1" ht="85.5" thickBot="1">
      <c r="A10" s="31"/>
      <c r="B10" s="76" t="s">
        <v>40</v>
      </c>
      <c r="C10" s="32" t="s">
        <v>52</v>
      </c>
      <c r="D10" s="34" t="s">
        <v>15</v>
      </c>
      <c r="E10" s="33" t="s">
        <v>10</v>
      </c>
      <c r="F10" s="56" t="s">
        <v>16</v>
      </c>
      <c r="G10" s="33" t="s">
        <v>11</v>
      </c>
      <c r="H10" s="34" t="s">
        <v>17</v>
      </c>
      <c r="I10" s="33" t="s">
        <v>21</v>
      </c>
      <c r="J10" s="34" t="s">
        <v>24</v>
      </c>
      <c r="K10" s="33" t="s">
        <v>3</v>
      </c>
      <c r="L10" s="32" t="s">
        <v>26</v>
      </c>
      <c r="M10" s="32" t="s">
        <v>12</v>
      </c>
      <c r="N10" s="32" t="s">
        <v>14</v>
      </c>
      <c r="O10" s="32" t="s">
        <v>3</v>
      </c>
      <c r="P10" s="34" t="s">
        <v>27</v>
      </c>
      <c r="Q10" s="32" t="s">
        <v>28</v>
      </c>
      <c r="R10" s="32" t="s">
        <v>13</v>
      </c>
      <c r="S10" s="59" t="s">
        <v>23</v>
      </c>
      <c r="T10" s="32" t="s">
        <v>14</v>
      </c>
      <c r="U10" s="33" t="s">
        <v>46</v>
      </c>
      <c r="V10" s="32" t="s">
        <v>29</v>
      </c>
      <c r="W10" s="32" t="s">
        <v>41</v>
      </c>
      <c r="X10" s="32" t="s">
        <v>10</v>
      </c>
      <c r="Y10" s="32" t="s">
        <v>32</v>
      </c>
      <c r="Z10" s="32" t="s">
        <v>21</v>
      </c>
      <c r="AA10" s="61" t="s">
        <v>32</v>
      </c>
      <c r="AB10" s="35" t="s">
        <v>6</v>
      </c>
      <c r="AC10" s="82" t="s">
        <v>7</v>
      </c>
      <c r="AD10" s="83" t="s">
        <v>2</v>
      </c>
      <c r="AE10" s="84" t="s">
        <v>8</v>
      </c>
      <c r="AF10" s="85" t="s">
        <v>42</v>
      </c>
      <c r="AK10" s="49"/>
      <c r="AL10" s="49"/>
      <c r="AN10" s="49"/>
      <c r="AO10" s="49"/>
    </row>
    <row r="11" spans="1:32" s="50" customFormat="1" ht="48" customHeight="1" thickBot="1">
      <c r="A11" s="15"/>
      <c r="B11" s="16" t="s">
        <v>77</v>
      </c>
      <c r="C11" s="16"/>
      <c r="D11" s="12" t="s">
        <v>19</v>
      </c>
      <c r="E11" s="79"/>
      <c r="F11" s="56" t="s">
        <v>20</v>
      </c>
      <c r="G11" s="17"/>
      <c r="H11" s="12" t="s">
        <v>18</v>
      </c>
      <c r="I11" s="18"/>
      <c r="J11" s="12" t="s">
        <v>25</v>
      </c>
      <c r="K11" s="16"/>
      <c r="L11" s="16"/>
      <c r="M11" s="19"/>
      <c r="N11" s="16"/>
      <c r="O11" s="16"/>
      <c r="P11" s="57" t="s">
        <v>39</v>
      </c>
      <c r="Q11" s="18"/>
      <c r="R11" s="19"/>
      <c r="S11" s="94" t="s">
        <v>49</v>
      </c>
      <c r="T11" s="19"/>
      <c r="U11" s="19"/>
      <c r="V11" s="16"/>
      <c r="W11" s="16"/>
      <c r="X11" s="16"/>
      <c r="Y11" s="16"/>
      <c r="Z11" s="16"/>
      <c r="AA11" s="16"/>
      <c r="AB11" s="95" t="s">
        <v>50</v>
      </c>
      <c r="AC11" s="39"/>
      <c r="AD11" s="23"/>
      <c r="AE11" s="27"/>
      <c r="AF11" s="41"/>
    </row>
    <row r="12" spans="1:32" ht="20.25" customHeight="1">
      <c r="A12" s="20" t="s">
        <v>4</v>
      </c>
      <c r="B12" s="70" t="s">
        <v>43</v>
      </c>
      <c r="C12" s="71">
        <v>0</v>
      </c>
      <c r="D12" s="72">
        <v>0</v>
      </c>
      <c r="E12" s="71">
        <v>0</v>
      </c>
      <c r="F12" s="72">
        <v>0</v>
      </c>
      <c r="G12" s="71">
        <v>0</v>
      </c>
      <c r="H12" s="72">
        <v>0</v>
      </c>
      <c r="I12" s="71">
        <v>0</v>
      </c>
      <c r="J12" s="72">
        <v>0</v>
      </c>
      <c r="K12" s="71">
        <v>0</v>
      </c>
      <c r="L12" s="71">
        <v>60</v>
      </c>
      <c r="M12" s="71">
        <v>60</v>
      </c>
      <c r="N12" s="71">
        <v>0</v>
      </c>
      <c r="O12" s="71">
        <v>0</v>
      </c>
      <c r="P12" s="69">
        <v>100</v>
      </c>
      <c r="Q12" s="71">
        <v>0</v>
      </c>
      <c r="R12" s="71">
        <v>0</v>
      </c>
      <c r="S12" s="73">
        <v>212</v>
      </c>
      <c r="T12" s="71">
        <v>0</v>
      </c>
      <c r="U12" s="71">
        <v>0</v>
      </c>
      <c r="V12" s="71">
        <v>0</v>
      </c>
      <c r="W12" s="71">
        <v>0</v>
      </c>
      <c r="X12" s="71">
        <v>0</v>
      </c>
      <c r="Y12" s="71">
        <v>0</v>
      </c>
      <c r="Z12" s="71">
        <v>0</v>
      </c>
      <c r="AA12" s="71">
        <v>0</v>
      </c>
      <c r="AB12" s="88">
        <v>0</v>
      </c>
      <c r="AC12" s="89">
        <f>SUM(C12:AB12)-AD12-AE12</f>
        <v>120</v>
      </c>
      <c r="AD12" s="36">
        <f>S12+AB12</f>
        <v>212</v>
      </c>
      <c r="AE12" s="38">
        <f>D12+F12+H12+J12+P12</f>
        <v>100</v>
      </c>
      <c r="AF12" s="8">
        <f>SUM(C12:AB12)</f>
        <v>432</v>
      </c>
    </row>
    <row r="13" spans="1:32" ht="21" customHeight="1">
      <c r="A13" s="21" t="s">
        <v>1</v>
      </c>
      <c r="B13" s="1" t="s">
        <v>44</v>
      </c>
      <c r="C13" s="5">
        <v>0</v>
      </c>
      <c r="D13" s="13">
        <v>0</v>
      </c>
      <c r="E13" s="5">
        <v>0</v>
      </c>
      <c r="F13" s="13">
        <v>0</v>
      </c>
      <c r="G13" s="5">
        <v>60</v>
      </c>
      <c r="H13" s="13">
        <v>0</v>
      </c>
      <c r="I13" s="5">
        <v>0</v>
      </c>
      <c r="J13" s="13">
        <v>0</v>
      </c>
      <c r="K13" s="5">
        <v>0</v>
      </c>
      <c r="L13" s="5">
        <v>60</v>
      </c>
      <c r="M13" s="5">
        <v>60</v>
      </c>
      <c r="N13" s="5">
        <v>0</v>
      </c>
      <c r="O13" s="5">
        <v>0</v>
      </c>
      <c r="P13" s="92">
        <v>100</v>
      </c>
      <c r="Q13" s="5">
        <v>0</v>
      </c>
      <c r="R13" s="5">
        <v>0</v>
      </c>
      <c r="S13" s="10">
        <v>220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86">
        <v>0</v>
      </c>
      <c r="AC13" s="90">
        <f>SUM(C13:AB13)-AD13-AE13</f>
        <v>180</v>
      </c>
      <c r="AD13" s="24">
        <f>S13+AB13</f>
        <v>220</v>
      </c>
      <c r="AE13" s="29">
        <f>D13+F13+H13+J13+P13</f>
        <v>100</v>
      </c>
      <c r="AF13" s="9">
        <f>SUM(C13:AB13)</f>
        <v>500</v>
      </c>
    </row>
    <row r="14" spans="1:32" ht="23.25" customHeight="1" thickBot="1">
      <c r="A14" s="51" t="s">
        <v>5</v>
      </c>
      <c r="B14" s="52" t="s">
        <v>45</v>
      </c>
      <c r="C14" s="6">
        <v>60</v>
      </c>
      <c r="D14" s="14">
        <v>0</v>
      </c>
      <c r="E14" s="6">
        <v>0</v>
      </c>
      <c r="F14" s="14">
        <v>60</v>
      </c>
      <c r="G14" s="6">
        <v>60</v>
      </c>
      <c r="H14" s="14">
        <v>20</v>
      </c>
      <c r="I14" s="6">
        <v>0</v>
      </c>
      <c r="J14" s="14">
        <v>0</v>
      </c>
      <c r="K14" s="6">
        <v>0</v>
      </c>
      <c r="L14" s="6">
        <v>60</v>
      </c>
      <c r="M14" s="6">
        <v>60</v>
      </c>
      <c r="N14" s="6">
        <v>60</v>
      </c>
      <c r="O14" s="6">
        <v>0</v>
      </c>
      <c r="P14" s="14">
        <v>0</v>
      </c>
      <c r="Q14" s="6">
        <v>60</v>
      </c>
      <c r="R14" s="6">
        <v>60</v>
      </c>
      <c r="S14" s="11">
        <v>286</v>
      </c>
      <c r="T14" s="93">
        <v>100</v>
      </c>
      <c r="U14" s="93">
        <v>100</v>
      </c>
      <c r="V14" s="93">
        <v>100</v>
      </c>
      <c r="W14" s="93">
        <v>100</v>
      </c>
      <c r="X14" s="93">
        <v>100</v>
      </c>
      <c r="Y14" s="93">
        <v>100</v>
      </c>
      <c r="Z14" s="93">
        <v>100</v>
      </c>
      <c r="AA14" s="93">
        <v>100</v>
      </c>
      <c r="AB14" s="87">
        <v>0</v>
      </c>
      <c r="AC14" s="91">
        <f>SUM(C14:AB14)-AD14-AE14</f>
        <v>1220</v>
      </c>
      <c r="AD14" s="53">
        <f>S14+AB14</f>
        <v>286</v>
      </c>
      <c r="AE14" s="54">
        <f>D14+F14+H14+J14+P14</f>
        <v>80</v>
      </c>
      <c r="AF14" s="55">
        <f>SUM(C14:AB14)</f>
        <v>1586</v>
      </c>
    </row>
  </sheetData>
  <sheetProtection/>
  <mergeCells count="6">
    <mergeCell ref="AF1:AF2"/>
    <mergeCell ref="AI1:AI2"/>
    <mergeCell ref="AK1:AK2"/>
    <mergeCell ref="AL1:AL2"/>
    <mergeCell ref="AN1:AN2"/>
    <mergeCell ref="AO1:AO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Roman,Félkövér"&amp;16Gémes Tavasz Kupa 2024
SZOSE túravezető hallgatók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7"/>
  <sheetViews>
    <sheetView zoomScale="48" zoomScaleNormal="48" zoomScaleSheetLayoutView="90" zoomScalePageLayoutView="80" workbookViewId="0" topLeftCell="A1">
      <selection activeCell="AQ6" sqref="AQ6"/>
    </sheetView>
  </sheetViews>
  <sheetFormatPr defaultColWidth="9.140625" defaultRowHeight="12.75"/>
  <cols>
    <col min="1" max="1" width="10.421875" style="0" customWidth="1"/>
    <col min="2" max="2" width="18.57421875" style="0" customWidth="1"/>
    <col min="3" max="3" width="20.28125" style="0" customWidth="1"/>
    <col min="4" max="5" width="4.140625" style="0" bestFit="1" customWidth="1"/>
    <col min="6" max="6" width="4.00390625" style="0" bestFit="1" customWidth="1"/>
    <col min="7" max="7" width="3.421875" style="0" bestFit="1" customWidth="1"/>
    <col min="8" max="8" width="4.28125" style="0" customWidth="1"/>
    <col min="9" max="9" width="4.8515625" style="0" customWidth="1"/>
    <col min="10" max="10" width="3.421875" style="0" bestFit="1" customWidth="1"/>
    <col min="11" max="11" width="6.00390625" style="0" customWidth="1"/>
    <col min="12" max="12" width="4.00390625" style="0" customWidth="1"/>
    <col min="13" max="15" width="3.421875" style="0" bestFit="1" customWidth="1"/>
    <col min="16" max="19" width="4.00390625" style="0" bestFit="1" customWidth="1"/>
    <col min="20" max="20" width="4.421875" style="0" customWidth="1"/>
    <col min="21" max="21" width="6.28125" style="0" customWidth="1"/>
    <col min="22" max="22" width="5.00390625" style="0" customWidth="1"/>
    <col min="23" max="25" width="4.00390625" style="0" bestFit="1" customWidth="1"/>
    <col min="26" max="26" width="5.00390625" style="0" customWidth="1"/>
    <col min="27" max="27" width="4.28125" style="0" customWidth="1"/>
    <col min="28" max="28" width="4.140625" style="0" customWidth="1"/>
    <col min="29" max="29" width="5.00390625" style="0" customWidth="1"/>
    <col min="30" max="30" width="5.7109375" style="0" customWidth="1"/>
    <col min="31" max="31" width="4.421875" style="0" customWidth="1"/>
    <col min="32" max="32" width="6.00390625" style="0" customWidth="1"/>
    <col min="33" max="33" width="6.00390625" style="0" bestFit="1" customWidth="1"/>
    <col min="34" max="34" width="5.00390625" style="0" customWidth="1"/>
    <col min="35" max="35" width="5.140625" style="0" customWidth="1"/>
    <col min="36" max="36" width="7.00390625" style="0" customWidth="1"/>
    <col min="37" max="37" width="3.57421875" style="0" customWidth="1"/>
    <col min="38" max="38" width="9.7109375" style="50" bestFit="1" customWidth="1"/>
    <col min="39" max="39" width="9.57421875" style="50" bestFit="1" customWidth="1"/>
    <col min="40" max="40" width="3.140625" style="50" customWidth="1"/>
    <col min="41" max="41" width="7.7109375" style="50" customWidth="1"/>
    <col min="42" max="42" width="7.421875" style="50" customWidth="1"/>
  </cols>
  <sheetData>
    <row r="1" spans="1:42" ht="28.5" customHeight="1" thickBot="1">
      <c r="A1" s="2" t="s">
        <v>0</v>
      </c>
      <c r="B1" s="3" t="s">
        <v>51</v>
      </c>
      <c r="C1" s="4" t="s">
        <v>33</v>
      </c>
      <c r="D1" s="4">
        <v>1</v>
      </c>
      <c r="E1" s="4">
        <v>2</v>
      </c>
      <c r="F1" s="4">
        <v>3</v>
      </c>
      <c r="G1" s="4">
        <v>4</v>
      </c>
      <c r="H1" s="4">
        <v>5</v>
      </c>
      <c r="I1" s="4">
        <v>6</v>
      </c>
      <c r="J1" s="3">
        <v>7</v>
      </c>
      <c r="K1" s="3">
        <v>7</v>
      </c>
      <c r="L1" s="4">
        <v>8</v>
      </c>
      <c r="M1" s="4">
        <v>9</v>
      </c>
      <c r="N1" s="4">
        <v>10</v>
      </c>
      <c r="O1" s="4">
        <v>11</v>
      </c>
      <c r="P1" s="4">
        <v>12</v>
      </c>
      <c r="Q1" s="4">
        <v>13</v>
      </c>
      <c r="R1" s="77">
        <v>14</v>
      </c>
      <c r="S1" s="77">
        <v>15</v>
      </c>
      <c r="T1" s="77">
        <v>16</v>
      </c>
      <c r="U1" s="77">
        <v>17</v>
      </c>
      <c r="V1" s="77">
        <v>18</v>
      </c>
      <c r="W1" s="77">
        <v>19</v>
      </c>
      <c r="X1" s="77">
        <v>20</v>
      </c>
      <c r="Y1" s="77">
        <v>21</v>
      </c>
      <c r="Z1" s="77">
        <v>22</v>
      </c>
      <c r="AA1" s="77">
        <v>23</v>
      </c>
      <c r="AB1" s="77">
        <v>24</v>
      </c>
      <c r="AC1" s="77">
        <v>25</v>
      </c>
      <c r="AD1" s="77">
        <v>26</v>
      </c>
      <c r="AE1" s="77">
        <v>27</v>
      </c>
      <c r="AF1" s="77"/>
      <c r="AG1" s="173" t="s">
        <v>9</v>
      </c>
      <c r="AH1" s="22"/>
      <c r="AI1" s="26"/>
      <c r="AJ1" s="175" t="s">
        <v>42</v>
      </c>
      <c r="AK1" s="7"/>
      <c r="AL1" s="190"/>
      <c r="AM1" s="190"/>
      <c r="AO1" s="190"/>
      <c r="AP1" s="190"/>
    </row>
    <row r="2" spans="1:42" ht="102.75" customHeight="1" thickBot="1">
      <c r="A2" s="31"/>
      <c r="B2" s="96"/>
      <c r="C2" s="76" t="s">
        <v>37</v>
      </c>
      <c r="D2" s="32" t="s">
        <v>52</v>
      </c>
      <c r="E2" s="34" t="s">
        <v>15</v>
      </c>
      <c r="F2" s="56" t="s">
        <v>16</v>
      </c>
      <c r="G2" s="33" t="s">
        <v>11</v>
      </c>
      <c r="H2" s="34" t="s">
        <v>17</v>
      </c>
      <c r="I2" s="33" t="s">
        <v>21</v>
      </c>
      <c r="J2" s="56" t="s">
        <v>22</v>
      </c>
      <c r="K2" s="59" t="s">
        <v>23</v>
      </c>
      <c r="L2" s="34" t="s">
        <v>24</v>
      </c>
      <c r="M2" s="33" t="s">
        <v>14</v>
      </c>
      <c r="N2" s="32" t="s">
        <v>26</v>
      </c>
      <c r="O2" s="32" t="s">
        <v>12</v>
      </c>
      <c r="P2" s="32" t="s">
        <v>14</v>
      </c>
      <c r="Q2" s="32" t="s">
        <v>3</v>
      </c>
      <c r="R2" s="34" t="s">
        <v>27</v>
      </c>
      <c r="S2" s="32" t="s">
        <v>28</v>
      </c>
      <c r="T2" s="32" t="s">
        <v>13</v>
      </c>
      <c r="U2" s="59" t="s">
        <v>23</v>
      </c>
      <c r="V2" s="32" t="s">
        <v>14</v>
      </c>
      <c r="W2" s="33" t="s">
        <v>10</v>
      </c>
      <c r="X2" s="32" t="s">
        <v>29</v>
      </c>
      <c r="Y2" s="32" t="s">
        <v>30</v>
      </c>
      <c r="Z2" s="34" t="s">
        <v>31</v>
      </c>
      <c r="AA2" s="32" t="s">
        <v>3</v>
      </c>
      <c r="AB2" s="33" t="s">
        <v>3</v>
      </c>
      <c r="AC2" s="32" t="s">
        <v>32</v>
      </c>
      <c r="AD2" s="32" t="s">
        <v>21</v>
      </c>
      <c r="AE2" s="61" t="s">
        <v>32</v>
      </c>
      <c r="AF2" s="37" t="s">
        <v>6</v>
      </c>
      <c r="AG2" s="174"/>
      <c r="AH2" s="80" t="s">
        <v>2</v>
      </c>
      <c r="AI2" s="81" t="s">
        <v>8</v>
      </c>
      <c r="AJ2" s="176"/>
      <c r="AK2" s="7"/>
      <c r="AL2" s="191"/>
      <c r="AM2" s="191"/>
      <c r="AO2" s="191"/>
      <c r="AP2" s="191"/>
    </row>
    <row r="3" spans="1:42" ht="51" customHeight="1" thickBot="1">
      <c r="A3" s="15"/>
      <c r="B3" s="138"/>
      <c r="C3" s="16" t="s">
        <v>76</v>
      </c>
      <c r="D3" s="16"/>
      <c r="E3" s="12" t="s">
        <v>19</v>
      </c>
      <c r="F3" s="56" t="s">
        <v>20</v>
      </c>
      <c r="G3" s="17"/>
      <c r="H3" s="12" t="s">
        <v>18</v>
      </c>
      <c r="I3" s="18"/>
      <c r="J3" s="58" t="s">
        <v>38</v>
      </c>
      <c r="K3" s="60" t="s">
        <v>47</v>
      </c>
      <c r="L3" s="12" t="s">
        <v>25</v>
      </c>
      <c r="M3" s="16"/>
      <c r="N3" s="16"/>
      <c r="O3" s="19"/>
      <c r="P3" s="16"/>
      <c r="Q3" s="16"/>
      <c r="R3" s="57" t="s">
        <v>39</v>
      </c>
      <c r="S3" s="18"/>
      <c r="T3" s="19"/>
      <c r="U3" s="94" t="s">
        <v>47</v>
      </c>
      <c r="V3" s="19"/>
      <c r="W3" s="19"/>
      <c r="X3" s="16"/>
      <c r="Y3" s="16"/>
      <c r="Z3" s="12" t="s">
        <v>19</v>
      </c>
      <c r="AA3" s="16"/>
      <c r="AB3" s="16"/>
      <c r="AC3" s="16"/>
      <c r="AD3" s="16"/>
      <c r="AE3" s="16"/>
      <c r="AF3" s="95" t="s">
        <v>48</v>
      </c>
      <c r="AG3" s="62"/>
      <c r="AH3" s="25"/>
      <c r="AI3" s="28"/>
      <c r="AJ3" s="30"/>
      <c r="AK3" s="7"/>
      <c r="AL3" s="48"/>
      <c r="AM3" s="48"/>
      <c r="AO3" s="48"/>
      <c r="AP3" s="48"/>
    </row>
    <row r="4" spans="1:42" ht="41.25">
      <c r="A4" s="20" t="s">
        <v>4</v>
      </c>
      <c r="B4" s="140" t="s">
        <v>78</v>
      </c>
      <c r="C4" s="70" t="s">
        <v>126</v>
      </c>
      <c r="D4" s="71">
        <v>0</v>
      </c>
      <c r="E4" s="72">
        <v>0</v>
      </c>
      <c r="F4" s="72">
        <v>0</v>
      </c>
      <c r="G4" s="71">
        <v>0</v>
      </c>
      <c r="H4" s="72">
        <v>0</v>
      </c>
      <c r="I4" s="71">
        <v>0</v>
      </c>
      <c r="J4" s="72">
        <v>0</v>
      </c>
      <c r="K4" s="73">
        <v>32</v>
      </c>
      <c r="L4" s="72">
        <v>0</v>
      </c>
      <c r="M4" s="71">
        <v>0</v>
      </c>
      <c r="N4" s="71">
        <v>60</v>
      </c>
      <c r="O4" s="71">
        <v>0</v>
      </c>
      <c r="P4" s="71">
        <v>0</v>
      </c>
      <c r="Q4" s="71">
        <v>0</v>
      </c>
      <c r="R4" s="72">
        <v>0</v>
      </c>
      <c r="S4" s="71">
        <v>0</v>
      </c>
      <c r="T4" s="71">
        <v>0</v>
      </c>
      <c r="U4" s="73">
        <v>30</v>
      </c>
      <c r="V4" s="71">
        <v>0</v>
      </c>
      <c r="W4" s="71">
        <v>0</v>
      </c>
      <c r="X4" s="71">
        <v>0</v>
      </c>
      <c r="Y4" s="71">
        <v>0</v>
      </c>
      <c r="Z4" s="72">
        <v>0</v>
      </c>
      <c r="AA4" s="71">
        <v>0</v>
      </c>
      <c r="AB4" s="71">
        <v>0</v>
      </c>
      <c r="AC4" s="71">
        <v>0</v>
      </c>
      <c r="AD4" s="71">
        <v>0</v>
      </c>
      <c r="AE4" s="71">
        <v>0</v>
      </c>
      <c r="AF4" s="88">
        <v>46</v>
      </c>
      <c r="AG4" s="89">
        <f>SUM(D4:AF4)-AH4-AI4</f>
        <v>60</v>
      </c>
      <c r="AH4" s="36">
        <f>K4+U4+AF4</f>
        <v>108</v>
      </c>
      <c r="AI4" s="38">
        <f>E4+F4+H4+J4+L4+R4+Z4</f>
        <v>0</v>
      </c>
      <c r="AJ4" s="8">
        <f>SUM(D4:AF4)</f>
        <v>168</v>
      </c>
      <c r="AK4" s="7"/>
      <c r="AL4" s="49"/>
      <c r="AM4" s="49"/>
      <c r="AO4" s="49"/>
      <c r="AP4" s="49"/>
    </row>
    <row r="5" spans="1:42" ht="33.75" customHeight="1">
      <c r="A5" s="21" t="s">
        <v>1</v>
      </c>
      <c r="B5" s="141" t="s">
        <v>80</v>
      </c>
      <c r="C5" s="1" t="s">
        <v>79</v>
      </c>
      <c r="D5" s="5">
        <v>0</v>
      </c>
      <c r="E5" s="13">
        <v>0</v>
      </c>
      <c r="F5" s="13">
        <v>0</v>
      </c>
      <c r="G5" s="5">
        <v>60</v>
      </c>
      <c r="H5" s="13">
        <v>0</v>
      </c>
      <c r="I5" s="5">
        <v>0</v>
      </c>
      <c r="J5" s="13">
        <v>0</v>
      </c>
      <c r="K5" s="10">
        <v>36</v>
      </c>
      <c r="L5" s="13">
        <v>0</v>
      </c>
      <c r="M5" s="5">
        <v>0</v>
      </c>
      <c r="N5" s="5">
        <v>0</v>
      </c>
      <c r="O5" s="5">
        <v>60</v>
      </c>
      <c r="P5" s="5">
        <v>0</v>
      </c>
      <c r="Q5" s="5">
        <v>0</v>
      </c>
      <c r="R5" s="13">
        <v>0</v>
      </c>
      <c r="S5" s="5">
        <v>0</v>
      </c>
      <c r="T5" s="5">
        <v>0</v>
      </c>
      <c r="U5" s="10">
        <v>0</v>
      </c>
      <c r="V5" s="5">
        <v>0</v>
      </c>
      <c r="W5" s="5">
        <v>0</v>
      </c>
      <c r="X5" s="5">
        <v>0</v>
      </c>
      <c r="Y5" s="5">
        <v>0</v>
      </c>
      <c r="Z5" s="13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86">
        <v>42</v>
      </c>
      <c r="AG5" s="90">
        <f>SUM(D5:AF5)-AH5-AI5</f>
        <v>120</v>
      </c>
      <c r="AH5" s="24">
        <f>K5+U5+AF5</f>
        <v>78</v>
      </c>
      <c r="AI5" s="29">
        <f>E5+F5+H5+J5+L5+R5+Z5</f>
        <v>0</v>
      </c>
      <c r="AJ5" s="43">
        <f>SUM(D5:AF5)</f>
        <v>198</v>
      </c>
      <c r="AK5" s="7"/>
      <c r="AL5" s="49"/>
      <c r="AM5" s="49"/>
      <c r="AO5" s="49"/>
      <c r="AP5" s="49"/>
    </row>
    <row r="6" spans="1:42" ht="41.25">
      <c r="A6" s="145" t="s">
        <v>5</v>
      </c>
      <c r="B6" s="141" t="s">
        <v>81</v>
      </c>
      <c r="C6" s="1" t="s">
        <v>82</v>
      </c>
      <c r="D6" s="5">
        <v>0</v>
      </c>
      <c r="E6" s="13">
        <v>0</v>
      </c>
      <c r="F6" s="13">
        <v>0</v>
      </c>
      <c r="G6" s="5">
        <v>0</v>
      </c>
      <c r="H6" s="13">
        <v>0</v>
      </c>
      <c r="I6" s="5">
        <v>0</v>
      </c>
      <c r="J6" s="13">
        <v>0</v>
      </c>
      <c r="K6" s="10">
        <v>60</v>
      </c>
      <c r="L6" s="13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13">
        <v>0</v>
      </c>
      <c r="S6" s="5">
        <v>0</v>
      </c>
      <c r="T6" s="5">
        <v>0</v>
      </c>
      <c r="U6" s="10">
        <v>44</v>
      </c>
      <c r="V6" s="5">
        <v>0</v>
      </c>
      <c r="W6" s="5">
        <v>0</v>
      </c>
      <c r="X6" s="5">
        <v>60</v>
      </c>
      <c r="Y6" s="5">
        <v>0</v>
      </c>
      <c r="Z6" s="13">
        <v>30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86">
        <v>22</v>
      </c>
      <c r="AG6" s="90">
        <f>SUM(D6:AF6)-AH6-AI6</f>
        <v>60</v>
      </c>
      <c r="AH6" s="24">
        <f>K6+U6+AF6</f>
        <v>126</v>
      </c>
      <c r="AI6" s="29">
        <f>E6+F6+H6+J6+L6+R6+Z6</f>
        <v>30</v>
      </c>
      <c r="AJ6" s="9">
        <f>SUM(D6:AF6)</f>
        <v>216</v>
      </c>
      <c r="AK6" s="7"/>
      <c r="AL6" s="47"/>
      <c r="AM6" s="49"/>
      <c r="AO6" s="47"/>
      <c r="AP6" s="49"/>
    </row>
    <row r="7" spans="1:42" s="50" customFormat="1" ht="27">
      <c r="A7" s="146" t="s">
        <v>61</v>
      </c>
      <c r="B7" s="110" t="s">
        <v>83</v>
      </c>
      <c r="C7" s="139" t="s">
        <v>84</v>
      </c>
      <c r="D7" s="5">
        <v>0</v>
      </c>
      <c r="E7" s="13">
        <v>0</v>
      </c>
      <c r="F7" s="13">
        <v>0</v>
      </c>
      <c r="G7" s="5">
        <v>0</v>
      </c>
      <c r="H7" s="13">
        <v>0</v>
      </c>
      <c r="I7" s="5">
        <v>0</v>
      </c>
      <c r="J7" s="13">
        <v>0</v>
      </c>
      <c r="K7" s="10">
        <v>68</v>
      </c>
      <c r="L7" s="13">
        <v>0</v>
      </c>
      <c r="M7" s="5">
        <v>0</v>
      </c>
      <c r="N7" s="5">
        <v>0</v>
      </c>
      <c r="O7" s="5">
        <v>60</v>
      </c>
      <c r="P7" s="5">
        <v>0</v>
      </c>
      <c r="Q7" s="5">
        <v>0</v>
      </c>
      <c r="R7" s="13">
        <v>0</v>
      </c>
      <c r="S7" s="5">
        <v>0</v>
      </c>
      <c r="T7" s="5">
        <v>0</v>
      </c>
      <c r="U7" s="10">
        <v>66</v>
      </c>
      <c r="V7" s="5">
        <v>0</v>
      </c>
      <c r="W7" s="5">
        <v>0</v>
      </c>
      <c r="X7" s="5">
        <v>0</v>
      </c>
      <c r="Y7" s="5">
        <v>0</v>
      </c>
      <c r="Z7" s="13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86">
        <v>58</v>
      </c>
      <c r="AG7" s="90">
        <f aca="true" t="shared" si="0" ref="AG7:AG12">SUM(D7:AF7)-AH7-AI7</f>
        <v>60</v>
      </c>
      <c r="AH7" s="24">
        <f aca="true" t="shared" si="1" ref="AH7:AH12">K7+U7+AF7</f>
        <v>192</v>
      </c>
      <c r="AI7" s="29">
        <f aca="true" t="shared" si="2" ref="AI7:AI12">E7+F7+H7+J7+L7+R7+Z7</f>
        <v>0</v>
      </c>
      <c r="AJ7" s="9">
        <f aca="true" t="shared" si="3" ref="AJ7:AJ12">SUM(D7:AF7)</f>
        <v>252</v>
      </c>
      <c r="AK7" s="48"/>
      <c r="AL7" s="47"/>
      <c r="AM7" s="49"/>
      <c r="AO7" s="47"/>
      <c r="AP7" s="49"/>
    </row>
    <row r="8" spans="1:42" s="50" customFormat="1" ht="23.25" customHeight="1">
      <c r="A8" s="146" t="s">
        <v>63</v>
      </c>
      <c r="B8" s="110"/>
      <c r="C8" s="142" t="s">
        <v>85</v>
      </c>
      <c r="D8" s="5">
        <v>0</v>
      </c>
      <c r="E8" s="13">
        <v>0</v>
      </c>
      <c r="F8" s="13">
        <v>60</v>
      </c>
      <c r="G8" s="5">
        <v>60</v>
      </c>
      <c r="H8" s="13">
        <v>0</v>
      </c>
      <c r="I8" s="5">
        <v>0</v>
      </c>
      <c r="J8" s="13">
        <v>7</v>
      </c>
      <c r="K8" s="10">
        <v>0</v>
      </c>
      <c r="L8" s="13">
        <v>0</v>
      </c>
      <c r="M8" s="5">
        <v>0</v>
      </c>
      <c r="N8" s="5">
        <v>0</v>
      </c>
      <c r="O8" s="5">
        <v>60</v>
      </c>
      <c r="P8" s="5">
        <v>0</v>
      </c>
      <c r="Q8" s="5">
        <v>0</v>
      </c>
      <c r="R8" s="13">
        <v>8</v>
      </c>
      <c r="S8" s="5">
        <v>0</v>
      </c>
      <c r="T8" s="5">
        <v>0</v>
      </c>
      <c r="U8" s="10">
        <v>0</v>
      </c>
      <c r="V8" s="5">
        <v>0</v>
      </c>
      <c r="W8" s="5">
        <v>0</v>
      </c>
      <c r="X8" s="5">
        <v>0</v>
      </c>
      <c r="Y8" s="5">
        <v>0</v>
      </c>
      <c r="Z8" s="13">
        <v>30</v>
      </c>
      <c r="AA8" s="5">
        <v>0</v>
      </c>
      <c r="AB8" s="5">
        <v>0</v>
      </c>
      <c r="AC8" s="5">
        <v>0</v>
      </c>
      <c r="AD8" s="5">
        <v>0</v>
      </c>
      <c r="AE8" s="5">
        <v>0</v>
      </c>
      <c r="AF8" s="86">
        <v>0</v>
      </c>
      <c r="AG8" s="90">
        <f t="shared" si="0"/>
        <v>120</v>
      </c>
      <c r="AH8" s="24">
        <f t="shared" si="1"/>
        <v>0</v>
      </c>
      <c r="AI8" s="29">
        <f t="shared" si="2"/>
        <v>105</v>
      </c>
      <c r="AJ8" s="9">
        <f t="shared" si="3"/>
        <v>225</v>
      </c>
      <c r="AK8" s="48"/>
      <c r="AL8" s="47"/>
      <c r="AM8" s="49"/>
      <c r="AO8" s="47"/>
      <c r="AP8" s="49"/>
    </row>
    <row r="9" spans="1:36" ht="41.25">
      <c r="A9" s="146" t="s">
        <v>62</v>
      </c>
      <c r="B9" s="143" t="s">
        <v>87</v>
      </c>
      <c r="C9" s="144" t="s">
        <v>88</v>
      </c>
      <c r="D9" s="5">
        <v>0</v>
      </c>
      <c r="E9" s="13">
        <v>0</v>
      </c>
      <c r="F9" s="13">
        <v>0</v>
      </c>
      <c r="G9" s="5">
        <v>0</v>
      </c>
      <c r="H9" s="13">
        <v>0</v>
      </c>
      <c r="I9" s="5">
        <v>0</v>
      </c>
      <c r="J9" s="13">
        <v>0</v>
      </c>
      <c r="K9" s="10">
        <v>44</v>
      </c>
      <c r="L9" s="13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13">
        <v>0</v>
      </c>
      <c r="S9" s="5">
        <v>0</v>
      </c>
      <c r="T9" s="5">
        <v>0</v>
      </c>
      <c r="U9" s="10">
        <v>56</v>
      </c>
      <c r="V9" s="5">
        <v>0</v>
      </c>
      <c r="W9" s="5">
        <v>0</v>
      </c>
      <c r="X9" s="5">
        <v>60</v>
      </c>
      <c r="Y9" s="5">
        <v>0</v>
      </c>
      <c r="Z9" s="13">
        <v>30</v>
      </c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86">
        <v>38</v>
      </c>
      <c r="AG9" s="90">
        <f t="shared" si="0"/>
        <v>60</v>
      </c>
      <c r="AH9" s="24">
        <f t="shared" si="1"/>
        <v>138</v>
      </c>
      <c r="AI9" s="29">
        <f t="shared" si="2"/>
        <v>30</v>
      </c>
      <c r="AJ9" s="9">
        <f t="shared" si="3"/>
        <v>228</v>
      </c>
    </row>
    <row r="10" spans="1:36" ht="27">
      <c r="A10" s="146" t="s">
        <v>64</v>
      </c>
      <c r="B10" s="143" t="s">
        <v>89</v>
      </c>
      <c r="C10" s="144" t="s">
        <v>90</v>
      </c>
      <c r="D10" s="5">
        <v>0</v>
      </c>
      <c r="E10" s="13">
        <v>0</v>
      </c>
      <c r="F10" s="13">
        <v>0</v>
      </c>
      <c r="G10" s="5">
        <v>0</v>
      </c>
      <c r="H10" s="13">
        <v>0</v>
      </c>
      <c r="I10" s="5">
        <v>0</v>
      </c>
      <c r="J10" s="13">
        <v>0</v>
      </c>
      <c r="K10" s="10">
        <v>124</v>
      </c>
      <c r="L10" s="13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13">
        <v>0</v>
      </c>
      <c r="S10" s="5">
        <v>0</v>
      </c>
      <c r="T10" s="5">
        <v>0</v>
      </c>
      <c r="U10" s="10">
        <v>74</v>
      </c>
      <c r="V10" s="5">
        <v>0</v>
      </c>
      <c r="W10" s="5">
        <v>0</v>
      </c>
      <c r="X10" s="5">
        <v>0</v>
      </c>
      <c r="Y10" s="5">
        <v>0</v>
      </c>
      <c r="Z10" s="13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86">
        <v>88</v>
      </c>
      <c r="AG10" s="90">
        <f t="shared" si="0"/>
        <v>0</v>
      </c>
      <c r="AH10" s="24">
        <f t="shared" si="1"/>
        <v>286</v>
      </c>
      <c r="AI10" s="29">
        <f t="shared" si="2"/>
        <v>0</v>
      </c>
      <c r="AJ10" s="9">
        <f t="shared" si="3"/>
        <v>286</v>
      </c>
    </row>
    <row r="11" spans="1:36" ht="41.25">
      <c r="A11" s="146" t="s">
        <v>65</v>
      </c>
      <c r="B11" s="143" t="s">
        <v>91</v>
      </c>
      <c r="C11" s="144" t="s">
        <v>92</v>
      </c>
      <c r="D11" s="5">
        <v>0</v>
      </c>
      <c r="E11" s="13">
        <v>60</v>
      </c>
      <c r="F11" s="13">
        <v>0</v>
      </c>
      <c r="G11" s="5">
        <v>0</v>
      </c>
      <c r="H11" s="13">
        <v>0</v>
      </c>
      <c r="I11" s="5">
        <v>0</v>
      </c>
      <c r="J11" s="13">
        <v>0</v>
      </c>
      <c r="K11" s="10">
        <v>56</v>
      </c>
      <c r="L11" s="13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13">
        <v>0</v>
      </c>
      <c r="S11" s="5">
        <v>0</v>
      </c>
      <c r="T11" s="5">
        <v>0</v>
      </c>
      <c r="U11" s="10">
        <v>56</v>
      </c>
      <c r="V11" s="5">
        <v>0</v>
      </c>
      <c r="W11" s="5">
        <v>0</v>
      </c>
      <c r="X11" s="5">
        <v>0</v>
      </c>
      <c r="Y11" s="5">
        <v>0</v>
      </c>
      <c r="Z11" s="13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86">
        <v>134</v>
      </c>
      <c r="AG11" s="90">
        <f t="shared" si="0"/>
        <v>0</v>
      </c>
      <c r="AH11" s="24">
        <f t="shared" si="1"/>
        <v>246</v>
      </c>
      <c r="AI11" s="29">
        <f t="shared" si="2"/>
        <v>60</v>
      </c>
      <c r="AJ11" s="9">
        <f t="shared" si="3"/>
        <v>306</v>
      </c>
    </row>
    <row r="12" spans="1:36" ht="27">
      <c r="A12" s="146" t="s">
        <v>86</v>
      </c>
      <c r="B12" s="143" t="s">
        <v>98</v>
      </c>
      <c r="C12" s="144" t="s">
        <v>99</v>
      </c>
      <c r="D12" s="5">
        <v>0</v>
      </c>
      <c r="E12" s="13">
        <v>0</v>
      </c>
      <c r="F12" s="13">
        <v>0</v>
      </c>
      <c r="G12" s="5">
        <v>0</v>
      </c>
      <c r="H12" s="13">
        <v>0</v>
      </c>
      <c r="I12" s="5">
        <v>0</v>
      </c>
      <c r="J12" s="13">
        <v>0</v>
      </c>
      <c r="K12" s="10">
        <v>0</v>
      </c>
      <c r="L12" s="13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13">
        <v>0</v>
      </c>
      <c r="S12" s="5">
        <v>0</v>
      </c>
      <c r="T12" s="5">
        <v>0</v>
      </c>
      <c r="U12" s="10">
        <v>250</v>
      </c>
      <c r="V12" s="5">
        <v>0</v>
      </c>
      <c r="W12" s="5">
        <v>0</v>
      </c>
      <c r="X12" s="5">
        <v>0</v>
      </c>
      <c r="Y12" s="5">
        <v>0</v>
      </c>
      <c r="Z12" s="13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86">
        <v>80</v>
      </c>
      <c r="AG12" s="90">
        <f t="shared" si="0"/>
        <v>0</v>
      </c>
      <c r="AH12" s="24">
        <f t="shared" si="1"/>
        <v>330</v>
      </c>
      <c r="AI12" s="29">
        <f t="shared" si="2"/>
        <v>0</v>
      </c>
      <c r="AJ12" s="9">
        <f t="shared" si="3"/>
        <v>330</v>
      </c>
    </row>
    <row r="13" spans="1:36" ht="41.25">
      <c r="A13" s="146" t="s">
        <v>93</v>
      </c>
      <c r="B13" s="143" t="s">
        <v>100</v>
      </c>
      <c r="C13" s="144" t="s">
        <v>101</v>
      </c>
      <c r="D13" s="5">
        <v>0</v>
      </c>
      <c r="E13" s="13">
        <v>0</v>
      </c>
      <c r="F13" s="13">
        <v>60</v>
      </c>
      <c r="G13" s="5">
        <v>0</v>
      </c>
      <c r="H13" s="13">
        <v>0</v>
      </c>
      <c r="I13" s="5">
        <v>0</v>
      </c>
      <c r="J13" s="13">
        <v>0</v>
      </c>
      <c r="K13" s="10">
        <v>100</v>
      </c>
      <c r="L13" s="13">
        <v>0</v>
      </c>
      <c r="M13" s="5">
        <v>0</v>
      </c>
      <c r="N13" s="5">
        <v>60</v>
      </c>
      <c r="O13" s="5">
        <v>0</v>
      </c>
      <c r="P13" s="5">
        <v>0</v>
      </c>
      <c r="Q13" s="5">
        <v>0</v>
      </c>
      <c r="R13" s="13">
        <v>0</v>
      </c>
      <c r="S13" s="5">
        <v>0</v>
      </c>
      <c r="T13" s="5">
        <v>0</v>
      </c>
      <c r="U13" s="10">
        <v>64</v>
      </c>
      <c r="V13" s="5">
        <v>0</v>
      </c>
      <c r="W13" s="5">
        <v>0</v>
      </c>
      <c r="X13" s="5">
        <v>0</v>
      </c>
      <c r="Y13" s="5">
        <v>0</v>
      </c>
      <c r="Z13" s="13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86">
        <v>66</v>
      </c>
      <c r="AG13" s="90">
        <f>SUM(D13:AF13)-AH13-AI13</f>
        <v>60</v>
      </c>
      <c r="AH13" s="24">
        <f>K13+U13+AF13</f>
        <v>230</v>
      </c>
      <c r="AI13" s="29">
        <f>E13+F13+H13+J13+L13+R13+Z13</f>
        <v>60</v>
      </c>
      <c r="AJ13" s="9">
        <f>SUM(D13:AF13)</f>
        <v>350</v>
      </c>
    </row>
    <row r="14" spans="1:36" ht="41.25">
      <c r="A14" s="146" t="s">
        <v>94</v>
      </c>
      <c r="B14" s="143" t="s">
        <v>102</v>
      </c>
      <c r="C14" s="144" t="s">
        <v>103</v>
      </c>
      <c r="D14" s="5">
        <v>0</v>
      </c>
      <c r="E14" s="13">
        <v>0</v>
      </c>
      <c r="F14" s="13">
        <v>0</v>
      </c>
      <c r="G14" s="5">
        <v>0</v>
      </c>
      <c r="H14" s="13">
        <v>0</v>
      </c>
      <c r="I14" s="5">
        <v>60</v>
      </c>
      <c r="J14" s="13">
        <v>0</v>
      </c>
      <c r="K14" s="10">
        <v>86</v>
      </c>
      <c r="L14" s="13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13">
        <v>0</v>
      </c>
      <c r="S14" s="5">
        <v>0</v>
      </c>
      <c r="T14" s="5">
        <v>60</v>
      </c>
      <c r="U14" s="10">
        <v>60</v>
      </c>
      <c r="V14" s="5">
        <v>0</v>
      </c>
      <c r="W14" s="5">
        <v>0</v>
      </c>
      <c r="X14" s="5">
        <v>0</v>
      </c>
      <c r="Y14" s="5">
        <v>0</v>
      </c>
      <c r="Z14" s="13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86">
        <v>88</v>
      </c>
      <c r="AG14" s="90">
        <f>SUM(D14:AF14)-AH14-AI14</f>
        <v>120</v>
      </c>
      <c r="AH14" s="24">
        <f>K14+U14+AF14</f>
        <v>234</v>
      </c>
      <c r="AI14" s="29">
        <f>E14+F14+H14+J14+L14+R14+Z14</f>
        <v>0</v>
      </c>
      <c r="AJ14" s="9">
        <f>SUM(D14:AF14)</f>
        <v>354</v>
      </c>
    </row>
    <row r="15" spans="1:36" ht="27">
      <c r="A15" s="146" t="s">
        <v>95</v>
      </c>
      <c r="B15" s="143" t="s">
        <v>104</v>
      </c>
      <c r="C15" s="144" t="s">
        <v>105</v>
      </c>
      <c r="D15" s="5">
        <v>0</v>
      </c>
      <c r="E15" s="13">
        <v>60</v>
      </c>
      <c r="F15" s="13">
        <v>0</v>
      </c>
      <c r="G15" s="5">
        <v>60</v>
      </c>
      <c r="H15" s="13">
        <v>0</v>
      </c>
      <c r="I15" s="5">
        <v>0</v>
      </c>
      <c r="J15" s="13">
        <v>0</v>
      </c>
      <c r="K15" s="10">
        <v>120</v>
      </c>
      <c r="L15" s="13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13">
        <v>0</v>
      </c>
      <c r="S15" s="5">
        <v>0</v>
      </c>
      <c r="T15" s="5">
        <v>0</v>
      </c>
      <c r="U15" s="10">
        <v>76</v>
      </c>
      <c r="V15" s="5">
        <v>0</v>
      </c>
      <c r="W15" s="5">
        <v>0</v>
      </c>
      <c r="X15" s="5">
        <v>0</v>
      </c>
      <c r="Y15" s="5">
        <v>0</v>
      </c>
      <c r="Z15" s="13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86">
        <v>88</v>
      </c>
      <c r="AG15" s="90">
        <f>SUM(D15:AF15)-AH15-AI15</f>
        <v>60</v>
      </c>
      <c r="AH15" s="24">
        <f>K15+U15+AF15</f>
        <v>284</v>
      </c>
      <c r="AI15" s="29">
        <f>E15+F15+H15+J15+L15+R15+Z15</f>
        <v>60</v>
      </c>
      <c r="AJ15" s="9">
        <f>SUM(D15:AF15)</f>
        <v>404</v>
      </c>
    </row>
    <row r="16" spans="1:36" ht="41.25">
      <c r="A16" s="146" t="s">
        <v>96</v>
      </c>
      <c r="B16" s="143" t="s">
        <v>106</v>
      </c>
      <c r="C16" s="144" t="s">
        <v>107</v>
      </c>
      <c r="D16" s="5">
        <v>0</v>
      </c>
      <c r="E16" s="13">
        <v>0</v>
      </c>
      <c r="F16" s="13">
        <v>0</v>
      </c>
      <c r="G16" s="5">
        <v>0</v>
      </c>
      <c r="H16" s="13">
        <v>0</v>
      </c>
      <c r="I16" s="5">
        <v>0</v>
      </c>
      <c r="J16" s="13">
        <v>0</v>
      </c>
      <c r="K16" s="10">
        <v>114</v>
      </c>
      <c r="L16" s="13">
        <v>0</v>
      </c>
      <c r="M16" s="5">
        <v>60</v>
      </c>
      <c r="N16" s="5">
        <v>60</v>
      </c>
      <c r="O16" s="5">
        <v>0</v>
      </c>
      <c r="P16" s="5">
        <v>0</v>
      </c>
      <c r="Q16" s="5">
        <v>0</v>
      </c>
      <c r="R16" s="13">
        <v>0</v>
      </c>
      <c r="S16" s="5">
        <v>0</v>
      </c>
      <c r="T16" s="5">
        <v>0</v>
      </c>
      <c r="U16" s="10">
        <v>74</v>
      </c>
      <c r="V16" s="5">
        <v>0</v>
      </c>
      <c r="W16" s="5">
        <v>0</v>
      </c>
      <c r="X16" s="5">
        <v>0</v>
      </c>
      <c r="Y16" s="5">
        <v>0</v>
      </c>
      <c r="Z16" s="13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86">
        <v>132</v>
      </c>
      <c r="AG16" s="90">
        <f>SUM(D16:AF16)-AH16-AI16</f>
        <v>120</v>
      </c>
      <c r="AH16" s="24">
        <f>K16+U16+AF16</f>
        <v>320</v>
      </c>
      <c r="AI16" s="29">
        <f>E16+F16+H16+J16+L16+R16+Z16</f>
        <v>0</v>
      </c>
      <c r="AJ16" s="9">
        <f>SUM(D16:AF16)</f>
        <v>440</v>
      </c>
    </row>
    <row r="17" spans="1:36" ht="42" thickBot="1">
      <c r="A17" s="147" t="s">
        <v>97</v>
      </c>
      <c r="B17" s="148" t="s">
        <v>108</v>
      </c>
      <c r="C17" s="149" t="s">
        <v>109</v>
      </c>
      <c r="D17" s="6">
        <v>0</v>
      </c>
      <c r="E17" s="14">
        <v>0</v>
      </c>
      <c r="F17" s="14">
        <v>60</v>
      </c>
      <c r="G17" s="6">
        <v>0</v>
      </c>
      <c r="H17" s="14">
        <v>0</v>
      </c>
      <c r="I17" s="6">
        <v>0</v>
      </c>
      <c r="J17" s="14">
        <v>0</v>
      </c>
      <c r="K17" s="11">
        <v>0</v>
      </c>
      <c r="L17" s="14">
        <v>0</v>
      </c>
      <c r="M17" s="6">
        <v>0</v>
      </c>
      <c r="N17" s="6">
        <v>0</v>
      </c>
      <c r="O17" s="6">
        <v>0</v>
      </c>
      <c r="P17" s="6">
        <v>100</v>
      </c>
      <c r="Q17" s="6">
        <v>100</v>
      </c>
      <c r="R17" s="14">
        <v>100</v>
      </c>
      <c r="S17" s="6">
        <v>100</v>
      </c>
      <c r="T17" s="6">
        <v>100</v>
      </c>
      <c r="U17" s="11">
        <v>200</v>
      </c>
      <c r="V17" s="6">
        <v>100</v>
      </c>
      <c r="W17" s="6">
        <v>0</v>
      </c>
      <c r="X17" s="6">
        <v>0</v>
      </c>
      <c r="Y17" s="6">
        <v>0</v>
      </c>
      <c r="Z17" s="14">
        <v>0</v>
      </c>
      <c r="AA17" s="6">
        <v>0</v>
      </c>
      <c r="AB17" s="6">
        <v>60</v>
      </c>
      <c r="AC17" s="6">
        <v>0</v>
      </c>
      <c r="AD17" s="6">
        <v>0</v>
      </c>
      <c r="AE17" s="6">
        <v>0</v>
      </c>
      <c r="AF17" s="87">
        <v>388</v>
      </c>
      <c r="AG17" s="91">
        <f>SUM(D17:AF17)-AH17-AI17</f>
        <v>560</v>
      </c>
      <c r="AH17" s="53">
        <f>K17+U17+AF17</f>
        <v>588</v>
      </c>
      <c r="AI17" s="54">
        <f>E17+F17+H17+J17+L17+R17+Z17</f>
        <v>160</v>
      </c>
      <c r="AJ17" s="55">
        <f>SUM(D17:AF17)</f>
        <v>1308</v>
      </c>
    </row>
  </sheetData>
  <sheetProtection/>
  <mergeCells count="6">
    <mergeCell ref="AG1:AG2"/>
    <mergeCell ref="AJ1:AJ2"/>
    <mergeCell ref="AL1:AL2"/>
    <mergeCell ref="AM1:AM2"/>
    <mergeCell ref="AO1:AO2"/>
    <mergeCell ref="AP1:AP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Roman,Félkövér"&amp;16Gémes Tavasz Kupa 2024
TVOSE túravezető hallgatók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Ferenc Dravecz</cp:lastModifiedBy>
  <cp:lastPrinted>2023-10-11T20:40:28Z</cp:lastPrinted>
  <dcterms:created xsi:type="dcterms:W3CDTF">2001-03-10T07:36:05Z</dcterms:created>
  <dcterms:modified xsi:type="dcterms:W3CDTF">2024-05-02T20:04:42Z</dcterms:modified>
  <cp:category/>
  <cp:version/>
  <cp:contentType/>
  <cp:contentStatus/>
  <cp:revision>1</cp:revision>
</cp:coreProperties>
</file>