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75" windowHeight="10500" tabRatio="544" activeTab="0"/>
  </bookViews>
  <sheets>
    <sheet name="Középfok " sheetId="1" r:id="rId1"/>
    <sheet name="Családi" sheetId="2" r:id="rId2"/>
    <sheet name="A-A36-A50" sheetId="3" r:id="rId3"/>
    <sheet name="A60-A70-A80" sheetId="4" r:id="rId4"/>
  </sheets>
  <definedNames>
    <definedName name="_xlnm.Print_Area" localSheetId="1">'Családi'!$A$1:$AG$22</definedName>
    <definedName name="_xlnm.Print_Area" localSheetId="0">'Középfok '!$A$1:$AJ$13</definedName>
  </definedNames>
  <calcPr fullCalcOnLoad="1"/>
</workbook>
</file>

<file path=xl/sharedStrings.xml><?xml version="1.0" encoding="utf-8"?>
<sst xmlns="http://schemas.openxmlformats.org/spreadsheetml/2006/main" count="224" uniqueCount="165">
  <si>
    <t>Helyezés</t>
  </si>
  <si>
    <t>ösz pontszám</t>
  </si>
  <si>
    <t>II.</t>
  </si>
  <si>
    <t>időhiba</t>
  </si>
  <si>
    <t>gödör</t>
  </si>
  <si>
    <t>Versenyző(k)</t>
  </si>
  <si>
    <t>I.</t>
  </si>
  <si>
    <t>III.</t>
  </si>
  <si>
    <t>időmérő állomás</t>
  </si>
  <si>
    <t>cél</t>
  </si>
  <si>
    <t>feladat hiba</t>
  </si>
  <si>
    <t xml:space="preserve">bója hiba </t>
  </si>
  <si>
    <t>jellegfa</t>
  </si>
  <si>
    <t>rókavár</t>
  </si>
  <si>
    <t>Csapatnév</t>
  </si>
  <si>
    <t>Bója vadász</t>
  </si>
  <si>
    <t>Silye Imre</t>
  </si>
  <si>
    <t>KIK</t>
  </si>
  <si>
    <t>Rózsa Gábor
Varga Andrea</t>
  </si>
  <si>
    <t>Vas Zoltán</t>
  </si>
  <si>
    <t>Szuper négyes</t>
  </si>
  <si>
    <t>SZASZO</t>
  </si>
  <si>
    <t>Szonda Ferenc
Szabó József
Szabó Józsefné</t>
  </si>
  <si>
    <t>Budapesti Tájékozódási 
Túrabajniokság A kategória</t>
  </si>
  <si>
    <t>Budapesti Tájékozódási 
Túrabajniokság B kategória</t>
  </si>
  <si>
    <t>Budapesti Tájékozódási 
Túrabajniokság családi kategória</t>
  </si>
  <si>
    <t>Országos Középfokú Tájékozódási
Túrabajniokság családi kategória</t>
  </si>
  <si>
    <t>domb</t>
  </si>
  <si>
    <t>távolságmérés</t>
  </si>
  <si>
    <t>A Ravasz és az Agy</t>
  </si>
  <si>
    <t>MVM-5</t>
  </si>
  <si>
    <t>Kékút</t>
  </si>
  <si>
    <t>Baric Ádám</t>
  </si>
  <si>
    <t>Gazdag család</t>
  </si>
  <si>
    <t>Mélytengeri herkenytyű</t>
  </si>
  <si>
    <t>Micsinai Daniella
Horváth Balázs</t>
  </si>
  <si>
    <t>Kismicskuk I.</t>
  </si>
  <si>
    <t>farakás</t>
  </si>
  <si>
    <t>villanyoszlop</t>
  </si>
  <si>
    <t>kutya sír</t>
  </si>
  <si>
    <t>zöld pont</t>
  </si>
  <si>
    <t>szintvonal követés</t>
  </si>
  <si>
    <t>jellegfa-járás</t>
  </si>
  <si>
    <t>völgy</t>
  </si>
  <si>
    <t>épület rom</t>
  </si>
  <si>
    <t>iránysög mérés</t>
  </si>
  <si>
    <t>kidőlt fa-járás</t>
  </si>
  <si>
    <t>térképen nem ábrázolt szikla</t>
  </si>
  <si>
    <t>dombtető</t>
  </si>
  <si>
    <t>szárazárok</t>
  </si>
  <si>
    <t>horpadás</t>
  </si>
  <si>
    <t>kis gödör</t>
  </si>
  <si>
    <t>321 m</t>
  </si>
  <si>
    <r>
      <t>337</t>
    </r>
    <r>
      <rPr>
        <b/>
        <vertAlign val="superscript"/>
        <sz val="10"/>
        <rFont val="Times New Roman"/>
        <family val="1"/>
      </rPr>
      <t>o</t>
    </r>
    <r>
      <rPr>
        <b/>
        <sz val="10"/>
        <rFont val="Times New Roman"/>
        <family val="1"/>
      </rPr>
      <t xml:space="preserve"> és 55</t>
    </r>
    <r>
      <rPr>
        <b/>
        <vertAlign val="superscript"/>
        <sz val="10"/>
        <rFont val="Times New Roman"/>
        <family val="1"/>
      </rPr>
      <t>o</t>
    </r>
  </si>
  <si>
    <t>dr. Kozubovics Dana</t>
  </si>
  <si>
    <t>Pogats Dávid</t>
  </si>
  <si>
    <t>Villám nyúl</t>
  </si>
  <si>
    <t>Nagy Norbert</t>
  </si>
  <si>
    <t>Irányőr SE</t>
  </si>
  <si>
    <t>Bakonyi Aladár</t>
  </si>
  <si>
    <t>Gazdag László
Gazdag Lászlóné</t>
  </si>
  <si>
    <t>5 db jó</t>
  </si>
  <si>
    <t>3 db jó</t>
  </si>
  <si>
    <t>1 db</t>
  </si>
  <si>
    <t>Országos Középfokú Tájékozódási 
Túrabajniokság A kategória</t>
  </si>
  <si>
    <t>Országos Középfokú Tájékozódási 
Túrabajniokság B kategória</t>
  </si>
  <si>
    <t>szintvonal  követés</t>
  </si>
  <si>
    <t>romos ház</t>
  </si>
  <si>
    <t>magasles</t>
  </si>
  <si>
    <t>kidőlt fa</t>
  </si>
  <si>
    <t>téképen nem ábázolt szikla</t>
  </si>
  <si>
    <t>5 db</t>
  </si>
  <si>
    <t>75 perc</t>
  </si>
  <si>
    <t>60 perc</t>
  </si>
  <si>
    <t>30 perc</t>
  </si>
  <si>
    <t>Micsku Mihály
Micsku Mihályné
Micsku Csenge Lívia
Micsku Emma Sára
László Zalán</t>
  </si>
  <si>
    <t>Csonka-Pápai</t>
  </si>
  <si>
    <t>Csonka Károly
Pápai Géza</t>
  </si>
  <si>
    <t>Kempingező kenguruk</t>
  </si>
  <si>
    <t>Vári-Korényi Csaba
Vári Zoltán</t>
  </si>
  <si>
    <t>Patyi</t>
  </si>
  <si>
    <t>Pattantyús-Ábahám Sándor
Pattantyús-Ábrahám Sándorné</t>
  </si>
  <si>
    <t>Látrányiné Halázs Ágnes
Látrányi Zsolt</t>
  </si>
  <si>
    <t>Serbán Viktor</t>
  </si>
  <si>
    <t>Hajnalcsillag</t>
  </si>
  <si>
    <t>Géringer Hajnal
Cicev Laura
Károly Kamilla
Kacsó Clla</t>
  </si>
  <si>
    <t>doc outdoor</t>
  </si>
  <si>
    <t>Horváth Dávid
Müller Dénes</t>
  </si>
  <si>
    <t>Rovaj</t>
  </si>
  <si>
    <t>Balázs Róbert
Balázs Vajk</t>
  </si>
  <si>
    <t>Anghu</t>
  </si>
  <si>
    <t>Fenyves Anglika
Molnár Zsuzsanna
Balázs Hunor</t>
  </si>
  <si>
    <t>Belov Sergely
Belova Inna
Belov Stepan</t>
  </si>
  <si>
    <t>Gyermeknap Kupa 2022 A-A36-A50 kategória</t>
  </si>
  <si>
    <t>csapattagok</t>
  </si>
  <si>
    <t>1. Farakás</t>
  </si>
  <si>
    <t>2. Mélyedés</t>
  </si>
  <si>
    <t>3. Jellegfa</t>
  </si>
  <si>
    <t>4. Pontszerű tt.</t>
  </si>
  <si>
    <t>5. Zöldpont</t>
  </si>
  <si>
    <t>6. Kis út mellett</t>
  </si>
  <si>
    <t>7. Szintvonalkövetés</t>
  </si>
  <si>
    <t>8. Jellegfa járás</t>
  </si>
  <si>
    <t>9. Kis tisztás</t>
  </si>
  <si>
    <t>10. Időmérő állomás</t>
  </si>
  <si>
    <t>11. Kis orr</t>
  </si>
  <si>
    <t>12. Kis úton</t>
  </si>
  <si>
    <t>13. Kidőlt fa</t>
  </si>
  <si>
    <t>14. Távolságmérés</t>
  </si>
  <si>
    <t>15. Iránymérés</t>
  </si>
  <si>
    <t>16. Kidőltfa-járás</t>
  </si>
  <si>
    <t>17. Szerkesztés</t>
  </si>
  <si>
    <t>18. Gödör mellett</t>
  </si>
  <si>
    <t>19. Szárazárok</t>
  </si>
  <si>
    <t>20. Kis orr</t>
  </si>
  <si>
    <t>21.  Időmérő állomás</t>
  </si>
  <si>
    <t>22. Bozót széle</t>
  </si>
  <si>
    <t>23. Zöldpont</t>
  </si>
  <si>
    <t>24. Zöldpont</t>
  </si>
  <si>
    <t>25. Szárazárok</t>
  </si>
  <si>
    <t>26. Szintvonal horpadás</t>
  </si>
  <si>
    <t>Cél</t>
  </si>
  <si>
    <t>idő hiba</t>
  </si>
  <si>
    <t>össz hibapont</t>
  </si>
  <si>
    <t>82 p
91 p
103 p</t>
  </si>
  <si>
    <t>77°</t>
  </si>
  <si>
    <t>75 p
80 p
98 p</t>
  </si>
  <si>
    <t>26 p
29 p
34 p</t>
  </si>
  <si>
    <t>ERŐTERV-MVM4</t>
  </si>
  <si>
    <t>Mórocz Imre
Volf István</t>
  </si>
  <si>
    <t>Tiszagyöngye</t>
  </si>
  <si>
    <t>Farkas János
Tóth Éva
Nemes Éva</t>
  </si>
  <si>
    <t>Kárpátok Őre</t>
  </si>
  <si>
    <t>Bóta Attila</t>
  </si>
  <si>
    <t>Tiszafa</t>
  </si>
  <si>
    <t>Bátorligeti Zsolt 
Rigó Dávid
Farkas Dániel</t>
  </si>
  <si>
    <t>Bert-Esély SE</t>
  </si>
  <si>
    <t>Beke Krisztina
Willmann Máté</t>
  </si>
  <si>
    <t>Gyermeknap Kupa 2022 A60-A70-A80 kategória</t>
  </si>
  <si>
    <t>11. Kis úton</t>
  </si>
  <si>
    <t>12. Kidőlt fa</t>
  </si>
  <si>
    <t>13. Távolságmérés</t>
  </si>
  <si>
    <t>14. Kidőltfa-járás</t>
  </si>
  <si>
    <t>15. Szerkesztés</t>
  </si>
  <si>
    <t>16. Gödör mellett</t>
  </si>
  <si>
    <t>17. Kis orr</t>
  </si>
  <si>
    <t>18.  Időmérő állomás</t>
  </si>
  <si>
    <t>19. Bozót széle</t>
  </si>
  <si>
    <t>20. Zöldpont</t>
  </si>
  <si>
    <t>21. Zöldpont</t>
  </si>
  <si>
    <t>22. Szárazárok</t>
  </si>
  <si>
    <t>23. Szintvonal horpadás</t>
  </si>
  <si>
    <t>122 p
138 p</t>
  </si>
  <si>
    <t>85 p
95 p</t>
  </si>
  <si>
    <t>38 p
42 p</t>
  </si>
  <si>
    <t>MVM-2</t>
  </si>
  <si>
    <t>Járai Béla
Fornay Péter
Kozma Imre</t>
  </si>
  <si>
    <t>Kőbányai Barangolók</t>
  </si>
  <si>
    <t>Marx István
Marx Anna</t>
  </si>
  <si>
    <t>Szőke Tisza</t>
  </si>
  <si>
    <t>Borbély József
dr. Bartók Adrienn</t>
  </si>
  <si>
    <t>Mozgó Bója</t>
  </si>
  <si>
    <t>Németh Gábor
Németh Krisztina</t>
  </si>
  <si>
    <t>Dráva Talpasok</t>
  </si>
  <si>
    <t>Jancsi Attila
Balog Árpád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</si>
</sst>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hh:mm"/>
    <numFmt numFmtId="167" formatCode="0.0"/>
    <numFmt numFmtId="168" formatCode="0.000"/>
    <numFmt numFmtId="169" formatCode="[$-40E]yyyy\.\ mmmm\ d\."/>
    <numFmt numFmtId="170" formatCode="0.0000"/>
  </numFmts>
  <fonts count="63">
    <font>
      <sz val="10"/>
      <name val="MS Sans Serif"/>
      <family val="2"/>
    </font>
    <font>
      <sz val="10"/>
      <name val="Arial"/>
      <family val="0"/>
    </font>
    <font>
      <u val="single"/>
      <sz val="10"/>
      <color indexed="12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MS Sans Serif"/>
      <family val="2"/>
    </font>
    <font>
      <b/>
      <sz val="10"/>
      <name val="Times New Roman"/>
      <family val="1"/>
    </font>
    <font>
      <u val="single"/>
      <sz val="10"/>
      <name val="MS Sans Serif"/>
      <family val="2"/>
    </font>
    <font>
      <b/>
      <sz val="12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6"/>
      <color indexed="12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6"/>
      <color indexed="20"/>
      <name val="MS Sans Serif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60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30"/>
      <name val="MS Sans Serif"/>
      <family val="2"/>
    </font>
    <font>
      <b/>
      <sz val="11"/>
      <color indexed="60"/>
      <name val="MS Sans Serif"/>
      <family val="2"/>
    </font>
    <font>
      <b/>
      <sz val="11"/>
      <color indexed="10"/>
      <name val="MS Sans Serif"/>
      <family val="2"/>
    </font>
    <font>
      <b/>
      <sz val="11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6"/>
      <color theme="10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6"/>
      <color theme="11"/>
      <name val="MS Sans Serif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9" tint="-0.4999699890613556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663300"/>
      <name val="Times New Roman"/>
      <family val="1"/>
    </font>
    <font>
      <b/>
      <sz val="11"/>
      <color rgb="FF0070C0"/>
      <name val="MS Sans Serif"/>
      <family val="2"/>
    </font>
    <font>
      <b/>
      <sz val="11"/>
      <color rgb="FF663300"/>
      <name val="MS Sans Serif"/>
      <family val="2"/>
    </font>
    <font>
      <b/>
      <sz val="11"/>
      <color rgb="FFFF0000"/>
      <name val="MS Sans Serif"/>
      <family val="2"/>
    </font>
    <font>
      <b/>
      <sz val="11"/>
      <color rgb="FF0070C0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1" fillId="0" borderId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55" fillId="35" borderId="17" xfId="0" applyFont="1" applyFill="1" applyBorder="1" applyAlignment="1">
      <alignment horizontal="center" vertical="center" wrapText="1"/>
    </xf>
    <xf numFmtId="0" fontId="55" fillId="35" borderId="18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textRotation="90" wrapText="1"/>
    </xf>
    <xf numFmtId="0" fontId="4" fillId="7" borderId="22" xfId="0" applyFont="1" applyFill="1" applyBorder="1" applyAlignment="1">
      <alignment horizontal="center" textRotation="90" wrapText="1"/>
    </xf>
    <xf numFmtId="0" fontId="4" fillId="7" borderId="13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4" fillId="38" borderId="23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4" fillId="39" borderId="23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40" borderId="21" xfId="0" applyFont="1" applyFill="1" applyBorder="1" applyAlignment="1">
      <alignment horizontal="center" textRotation="90" wrapText="1"/>
    </xf>
    <xf numFmtId="0" fontId="4" fillId="41" borderId="22" xfId="0" applyFont="1" applyFill="1" applyBorder="1" applyAlignment="1">
      <alignment horizontal="center" textRotation="90" wrapText="1"/>
    </xf>
    <xf numFmtId="0" fontId="4" fillId="42" borderId="24" xfId="0" applyFont="1" applyFill="1" applyBorder="1" applyAlignment="1">
      <alignment horizontal="center" vertical="center" wrapText="1"/>
    </xf>
    <xf numFmtId="0" fontId="4" fillId="41" borderId="13" xfId="0" applyFont="1" applyFill="1" applyBorder="1" applyAlignment="1">
      <alignment horizontal="center" vertical="center" wrapText="1"/>
    </xf>
    <xf numFmtId="0" fontId="4" fillId="41" borderId="1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43" borderId="30" xfId="0" applyFont="1" applyFill="1" applyBorder="1" applyAlignment="1">
      <alignment horizontal="center" vertical="center" textRotation="90" wrapText="1"/>
    </xf>
    <xf numFmtId="0" fontId="4" fillId="37" borderId="30" xfId="0" applyFont="1" applyFill="1" applyBorder="1" applyAlignment="1">
      <alignment horizontal="center" vertical="center" textRotation="90" wrapText="1"/>
    </xf>
    <xf numFmtId="0" fontId="4" fillId="36" borderId="30" xfId="0" applyFont="1" applyFill="1" applyBorder="1" applyAlignment="1">
      <alignment horizontal="center" vertical="center" textRotation="90" wrapText="1"/>
    </xf>
    <xf numFmtId="0" fontId="4" fillId="36" borderId="31" xfId="0" applyFont="1" applyFill="1" applyBorder="1" applyAlignment="1">
      <alignment horizontal="center" vertical="center" textRotation="90" wrapText="1"/>
    </xf>
    <xf numFmtId="0" fontId="4" fillId="44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4" fillId="41" borderId="15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vertical="center" wrapText="1"/>
    </xf>
    <xf numFmtId="0" fontId="3" fillId="22" borderId="13" xfId="0" applyFont="1" applyFill="1" applyBorder="1" applyAlignment="1">
      <alignment horizontal="center" vertical="center" wrapText="1"/>
    </xf>
    <xf numFmtId="2" fontId="8" fillId="22" borderId="35" xfId="0" applyNumberFormat="1" applyFont="1" applyFill="1" applyBorder="1" applyAlignment="1">
      <alignment horizontal="center" vertical="center"/>
    </xf>
    <xf numFmtId="2" fontId="8" fillId="22" borderId="36" xfId="0" applyNumberFormat="1" applyFont="1" applyFill="1" applyBorder="1" applyAlignment="1">
      <alignment horizontal="center" vertical="center"/>
    </xf>
    <xf numFmtId="2" fontId="8" fillId="22" borderId="37" xfId="0" applyNumberFormat="1" applyFont="1" applyFill="1" applyBorder="1" applyAlignment="1">
      <alignment horizontal="center" vertical="center"/>
    </xf>
    <xf numFmtId="2" fontId="8" fillId="22" borderId="38" xfId="0" applyNumberFormat="1" applyFont="1" applyFill="1" applyBorder="1" applyAlignment="1">
      <alignment horizontal="center" vertical="center"/>
    </xf>
    <xf numFmtId="0" fontId="55" fillId="22" borderId="13" xfId="0" applyFont="1" applyFill="1" applyBorder="1" applyAlignment="1">
      <alignment horizontal="center" vertical="center" wrapText="1"/>
    </xf>
    <xf numFmtId="0" fontId="55" fillId="22" borderId="13" xfId="0" applyFont="1" applyFill="1" applyBorder="1" applyAlignment="1">
      <alignment vertical="center" wrapText="1"/>
    </xf>
    <xf numFmtId="0" fontId="3" fillId="22" borderId="13" xfId="0" applyFont="1" applyFill="1" applyBorder="1" applyAlignment="1">
      <alignment vertical="center" wrapText="1"/>
    </xf>
    <xf numFmtId="0" fontId="3" fillId="22" borderId="34" xfId="0" applyFont="1" applyFill="1" applyBorder="1" applyAlignment="1">
      <alignment vertical="center" wrapText="1"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45" borderId="29" xfId="0" applyFont="1" applyFill="1" applyBorder="1" applyAlignment="1">
      <alignment horizontal="center" vertical="center" wrapText="1"/>
    </xf>
    <xf numFmtId="0" fontId="4" fillId="45" borderId="32" xfId="0" applyFont="1" applyFill="1" applyBorder="1" applyAlignment="1">
      <alignment horizontal="center" vertical="center" wrapText="1"/>
    </xf>
    <xf numFmtId="0" fontId="4" fillId="45" borderId="30" xfId="0" applyFont="1" applyFill="1" applyBorder="1" applyAlignment="1">
      <alignment horizontal="center" vertical="center" wrapText="1"/>
    </xf>
    <xf numFmtId="0" fontId="4" fillId="11" borderId="30" xfId="0" applyFont="1" applyFill="1" applyBorder="1" applyAlignment="1">
      <alignment horizontal="center" vertical="center" wrapText="1"/>
    </xf>
    <xf numFmtId="18" fontId="4" fillId="11" borderId="30" xfId="0" applyNumberFormat="1" applyFont="1" applyFill="1" applyBorder="1" applyAlignment="1">
      <alignment horizontal="center" vertical="center" wrapText="1"/>
    </xf>
    <xf numFmtId="18" fontId="4" fillId="45" borderId="30" xfId="0" applyNumberFormat="1" applyFont="1" applyFill="1" applyBorder="1" applyAlignment="1">
      <alignment horizontal="center" vertical="center" wrapText="1"/>
    </xf>
    <xf numFmtId="0" fontId="6" fillId="11" borderId="30" xfId="0" applyFont="1" applyFill="1" applyBorder="1" applyAlignment="1">
      <alignment horizontal="center" vertical="center" wrapText="1"/>
    </xf>
    <xf numFmtId="20" fontId="4" fillId="11" borderId="30" xfId="0" applyNumberFormat="1" applyFont="1" applyFill="1" applyBorder="1" applyAlignment="1">
      <alignment horizontal="center" vertical="center" wrapText="1"/>
    </xf>
    <xf numFmtId="20" fontId="4" fillId="39" borderId="23" xfId="0" applyNumberFormat="1" applyFont="1" applyFill="1" applyBorder="1" applyAlignment="1">
      <alignment horizontal="center" vertical="center" wrapText="1"/>
    </xf>
    <xf numFmtId="0" fontId="4" fillId="46" borderId="30" xfId="0" applyFont="1" applyFill="1" applyBorder="1" applyAlignment="1">
      <alignment horizontal="center" vertical="center" textRotation="90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47" borderId="30" xfId="0" applyFont="1" applyFill="1" applyBorder="1" applyAlignment="1">
      <alignment horizontal="center" vertical="center" textRotation="90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55" fillId="6" borderId="13" xfId="0" applyFont="1" applyFill="1" applyBorder="1" applyAlignment="1">
      <alignment horizontal="center" vertical="center" wrapText="1"/>
    </xf>
    <xf numFmtId="0" fontId="55" fillId="6" borderId="13" xfId="0" applyFont="1" applyFill="1" applyBorder="1" applyAlignment="1">
      <alignment horizontal="left" vertical="center" wrapText="1"/>
    </xf>
    <xf numFmtId="0" fontId="4" fillId="48" borderId="29" xfId="0" applyFont="1" applyFill="1" applyBorder="1" applyAlignment="1">
      <alignment horizontal="center" vertical="center" wrapText="1"/>
    </xf>
    <xf numFmtId="0" fontId="4" fillId="48" borderId="32" xfId="0" applyFont="1" applyFill="1" applyBorder="1" applyAlignment="1">
      <alignment horizontal="center" vertical="center" wrapText="1"/>
    </xf>
    <xf numFmtId="0" fontId="4" fillId="48" borderId="30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 wrapText="1"/>
    </xf>
    <xf numFmtId="18" fontId="4" fillId="5" borderId="30" xfId="0" applyNumberFormat="1" applyFont="1" applyFill="1" applyBorder="1" applyAlignment="1">
      <alignment horizontal="center" vertical="center" wrapText="1"/>
    </xf>
    <xf numFmtId="18" fontId="4" fillId="48" borderId="30" xfId="0" applyNumberFormat="1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20" fontId="4" fillId="39" borderId="30" xfId="0" applyNumberFormat="1" applyFont="1" applyFill="1" applyBorder="1" applyAlignment="1">
      <alignment horizontal="center" vertical="center" wrapText="1"/>
    </xf>
    <xf numFmtId="20" fontId="4" fillId="5" borderId="30" xfId="0" applyNumberFormat="1" applyFont="1" applyFill="1" applyBorder="1" applyAlignment="1">
      <alignment horizontal="center" vertical="center" wrapText="1"/>
    </xf>
    <xf numFmtId="18" fontId="4" fillId="6" borderId="30" xfId="0" applyNumberFormat="1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 wrapText="1"/>
    </xf>
    <xf numFmtId="0" fontId="4" fillId="49" borderId="30" xfId="0" applyFont="1" applyFill="1" applyBorder="1" applyAlignment="1">
      <alignment horizontal="center" vertical="center" wrapText="1"/>
    </xf>
    <xf numFmtId="0" fontId="56" fillId="5" borderId="30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vertical="center" wrapText="1"/>
    </xf>
    <xf numFmtId="0" fontId="55" fillId="6" borderId="15" xfId="0" applyFont="1" applyFill="1" applyBorder="1" applyAlignment="1">
      <alignment horizontal="center" vertical="center" wrapText="1"/>
    </xf>
    <xf numFmtId="0" fontId="55" fillId="6" borderId="15" xfId="0" applyFont="1" applyFill="1" applyBorder="1" applyAlignment="1">
      <alignment vertical="center" wrapText="1"/>
    </xf>
    <xf numFmtId="0" fontId="55" fillId="34" borderId="35" xfId="0" applyFont="1" applyFill="1" applyBorder="1" applyAlignment="1">
      <alignment horizontal="center" vertical="center" wrapText="1"/>
    </xf>
    <xf numFmtId="0" fontId="4" fillId="35" borderId="42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vertical="center" wrapText="1"/>
    </xf>
    <xf numFmtId="0" fontId="3" fillId="16" borderId="14" xfId="0" applyFont="1" applyFill="1" applyBorder="1" applyAlignment="1">
      <alignment horizontal="center" vertical="center" wrapText="1"/>
    </xf>
    <xf numFmtId="2" fontId="8" fillId="6" borderId="38" xfId="0" applyNumberFormat="1" applyFont="1" applyFill="1" applyBorder="1" applyAlignment="1">
      <alignment horizontal="center" vertical="center"/>
    </xf>
    <xf numFmtId="2" fontId="8" fillId="6" borderId="43" xfId="0" applyNumberFormat="1" applyFont="1" applyFill="1" applyBorder="1" applyAlignment="1">
      <alignment horizontal="center" vertical="center"/>
    </xf>
    <xf numFmtId="2" fontId="8" fillId="22" borderId="44" xfId="0" applyNumberFormat="1" applyFont="1" applyFill="1" applyBorder="1" applyAlignment="1">
      <alignment horizontal="center" vertical="center"/>
    </xf>
    <xf numFmtId="2" fontId="8" fillId="6" borderId="45" xfId="0" applyNumberFormat="1" applyFont="1" applyFill="1" applyBorder="1" applyAlignment="1">
      <alignment horizontal="center" vertical="center"/>
    </xf>
    <xf numFmtId="2" fontId="8" fillId="6" borderId="46" xfId="0" applyNumberFormat="1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4" fillId="7" borderId="30" xfId="0" applyFont="1" applyFill="1" applyBorder="1" applyAlignment="1">
      <alignment horizontal="center" vertical="center" wrapText="1"/>
    </xf>
    <xf numFmtId="20" fontId="4" fillId="49" borderId="30" xfId="0" applyNumberFormat="1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textRotation="90" wrapText="1"/>
    </xf>
    <xf numFmtId="0" fontId="4" fillId="37" borderId="47" xfId="0" applyFont="1" applyFill="1" applyBorder="1" applyAlignment="1">
      <alignment horizontal="center" vertical="center" wrapText="1"/>
    </xf>
    <xf numFmtId="0" fontId="4" fillId="7" borderId="47" xfId="0" applyFont="1" applyFill="1" applyBorder="1" applyAlignment="1">
      <alignment horizontal="center" vertical="center" wrapText="1"/>
    </xf>
    <xf numFmtId="0" fontId="4" fillId="41" borderId="47" xfId="0" applyFont="1" applyFill="1" applyBorder="1" applyAlignment="1">
      <alignment horizontal="center" vertical="center" wrapText="1"/>
    </xf>
    <xf numFmtId="0" fontId="55" fillId="22" borderId="48" xfId="0" applyFont="1" applyFill="1" applyBorder="1" applyAlignment="1">
      <alignment horizontal="center" vertical="center" wrapText="1"/>
    </xf>
    <xf numFmtId="0" fontId="55" fillId="22" borderId="48" xfId="0" applyFont="1" applyFill="1" applyBorder="1" applyAlignment="1">
      <alignment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22" borderId="13" xfId="0" applyFont="1" applyFill="1" applyBorder="1" applyAlignment="1">
      <alignment horizontal="center" vertical="center" wrapText="1"/>
    </xf>
    <xf numFmtId="0" fontId="3" fillId="16" borderId="13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vertical="center" wrapText="1"/>
    </xf>
    <xf numFmtId="2" fontId="8" fillId="22" borderId="49" xfId="0" applyNumberFormat="1" applyFont="1" applyFill="1" applyBorder="1" applyAlignment="1">
      <alignment horizontal="center" vertical="center"/>
    </xf>
    <xf numFmtId="2" fontId="8" fillId="22" borderId="50" xfId="0" applyNumberFormat="1" applyFont="1" applyFill="1" applyBorder="1" applyAlignment="1">
      <alignment horizontal="center" vertical="center"/>
    </xf>
    <xf numFmtId="2" fontId="8" fillId="22" borderId="16" xfId="0" applyNumberFormat="1" applyFont="1" applyFill="1" applyBorder="1" applyAlignment="1">
      <alignment horizontal="center" vertical="center"/>
    </xf>
    <xf numFmtId="0" fontId="8" fillId="22" borderId="35" xfId="0" applyFont="1" applyFill="1" applyBorder="1" applyAlignment="1">
      <alignment horizontal="center" vertical="center"/>
    </xf>
    <xf numFmtId="0" fontId="0" fillId="22" borderId="16" xfId="0" applyFill="1" applyBorder="1" applyAlignment="1">
      <alignment/>
    </xf>
    <xf numFmtId="0" fontId="8" fillId="22" borderId="36" xfId="0" applyFont="1" applyFill="1" applyBorder="1" applyAlignment="1">
      <alignment horizontal="center" vertical="center"/>
    </xf>
    <xf numFmtId="0" fontId="0" fillId="22" borderId="26" xfId="0" applyFill="1" applyBorder="1" applyAlignment="1">
      <alignment/>
    </xf>
    <xf numFmtId="2" fontId="8" fillId="22" borderId="45" xfId="0" applyNumberFormat="1" applyFont="1" applyFill="1" applyBorder="1" applyAlignment="1">
      <alignment horizontal="center" vertical="center"/>
    </xf>
    <xf numFmtId="0" fontId="4" fillId="50" borderId="15" xfId="0" applyFont="1" applyFill="1" applyBorder="1" applyAlignment="1">
      <alignment horizontal="center" textRotation="90" wrapText="1"/>
    </xf>
    <xf numFmtId="0" fontId="4" fillId="41" borderId="15" xfId="0" applyFont="1" applyFill="1" applyBorder="1" applyAlignment="1">
      <alignment horizontal="center" textRotation="90" wrapText="1"/>
    </xf>
    <xf numFmtId="0" fontId="4" fillId="51" borderId="33" xfId="0" applyFont="1" applyFill="1" applyBorder="1" applyAlignment="1">
      <alignment horizontal="center" textRotation="90" wrapText="1"/>
    </xf>
    <xf numFmtId="0" fontId="4" fillId="0" borderId="0" xfId="0" applyFont="1" applyFill="1" applyBorder="1" applyAlignment="1">
      <alignment horizontal="center" textRotation="90" wrapText="1"/>
    </xf>
    <xf numFmtId="0" fontId="58" fillId="0" borderId="13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4" fillId="50" borderId="37" xfId="0" applyFont="1" applyFill="1" applyBorder="1" applyAlignment="1">
      <alignment horizontal="center" vertical="center" wrapText="1"/>
    </xf>
    <xf numFmtId="0" fontId="4" fillId="50" borderId="15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/>
    </xf>
    <xf numFmtId="0" fontId="5" fillId="0" borderId="13" xfId="0" applyFont="1" applyBorder="1" applyAlignment="1">
      <alignment/>
    </xf>
    <xf numFmtId="0" fontId="5" fillId="22" borderId="13" xfId="0" applyFont="1" applyFill="1" applyBorder="1" applyAlignment="1">
      <alignment/>
    </xf>
    <xf numFmtId="0" fontId="5" fillId="0" borderId="16" xfId="0" applyFont="1" applyBorder="1" applyAlignment="1">
      <alignment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horizontal="left" vertical="center" wrapText="1"/>
    </xf>
    <xf numFmtId="0" fontId="59" fillId="0" borderId="13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4" fillId="22" borderId="34" xfId="0" applyFont="1" applyFill="1" applyBorder="1" applyAlignment="1">
      <alignment horizontal="center" textRotation="90" wrapText="1"/>
    </xf>
    <xf numFmtId="0" fontId="4" fillId="22" borderId="13" xfId="0" applyFont="1" applyFill="1" applyBorder="1" applyAlignment="1">
      <alignment horizontal="center" textRotation="90" wrapText="1"/>
    </xf>
    <xf numFmtId="0" fontId="4" fillId="22" borderId="13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horizontal="center" textRotation="90" wrapText="1"/>
    </xf>
    <xf numFmtId="0" fontId="4" fillId="0" borderId="41" xfId="0" applyFont="1" applyFill="1" applyBorder="1" applyAlignment="1">
      <alignment horizontal="center" textRotation="90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58" fillId="0" borderId="13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 wrapText="1"/>
    </xf>
    <xf numFmtId="1" fontId="58" fillId="0" borderId="14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1" fontId="60" fillId="0" borderId="13" xfId="0" applyNumberFormat="1" applyFont="1" applyFill="1" applyBorder="1" applyAlignment="1">
      <alignment horizontal="center" vertical="center"/>
    </xf>
    <xf numFmtId="1" fontId="61" fillId="0" borderId="16" xfId="0" applyNumberFormat="1" applyFont="1" applyFill="1" applyBorder="1" applyAlignment="1">
      <alignment horizontal="center" vertical="center"/>
    </xf>
    <xf numFmtId="1" fontId="60" fillId="0" borderId="14" xfId="0" applyNumberFormat="1" applyFont="1" applyFill="1" applyBorder="1" applyAlignment="1">
      <alignment horizontal="center" vertical="center"/>
    </xf>
    <xf numFmtId="1" fontId="61" fillId="0" borderId="26" xfId="0" applyNumberFormat="1" applyFont="1" applyFill="1" applyBorder="1" applyAlignment="1">
      <alignment horizontal="center" vertical="center"/>
    </xf>
    <xf numFmtId="1" fontId="62" fillId="0" borderId="13" xfId="0" applyNumberFormat="1" applyFont="1" applyFill="1" applyBorder="1" applyAlignment="1">
      <alignment horizontal="center" vertical="center" wrapText="1"/>
    </xf>
    <xf numFmtId="1" fontId="62" fillId="0" borderId="14" xfId="0" applyNumberFormat="1" applyFont="1" applyFill="1" applyBorder="1" applyAlignment="1">
      <alignment horizontal="center" vertical="center" wrapText="1"/>
    </xf>
    <xf numFmtId="0" fontId="4" fillId="43" borderId="47" xfId="0" applyFont="1" applyFill="1" applyBorder="1" applyAlignment="1">
      <alignment horizontal="center" textRotation="90" wrapText="1"/>
    </xf>
    <xf numFmtId="0" fontId="5" fillId="37" borderId="51" xfId="0" applyFont="1" applyFill="1" applyBorder="1" applyAlignment="1">
      <alignment horizontal="center" textRotation="90" wrapText="1"/>
    </xf>
    <xf numFmtId="0" fontId="4" fillId="52" borderId="52" xfId="0" applyFont="1" applyFill="1" applyBorder="1" applyAlignment="1">
      <alignment horizontal="center" textRotation="90" wrapText="1"/>
    </xf>
    <xf numFmtId="0" fontId="5" fillId="22" borderId="40" xfId="0" applyFont="1" applyFill="1" applyBorder="1" applyAlignment="1">
      <alignment horizontal="center" textRotation="90" wrapText="1"/>
    </xf>
    <xf numFmtId="0" fontId="4" fillId="22" borderId="53" xfId="0" applyFont="1" applyFill="1" applyBorder="1" applyAlignment="1">
      <alignment horizontal="center" textRotation="90" wrapText="1"/>
    </xf>
    <xf numFmtId="0" fontId="4" fillId="22" borderId="54" xfId="0" applyFont="1" applyFill="1" applyBorder="1" applyAlignment="1">
      <alignment horizontal="center" textRotation="90"/>
    </xf>
    <xf numFmtId="0" fontId="4" fillId="6" borderId="53" xfId="0" applyFont="1" applyFill="1" applyBorder="1" applyAlignment="1">
      <alignment horizontal="center" textRotation="90" wrapText="1"/>
    </xf>
    <xf numFmtId="0" fontId="4" fillId="6" borderId="54" xfId="0" applyFont="1" applyFill="1" applyBorder="1" applyAlignment="1">
      <alignment horizontal="center" textRotation="90"/>
    </xf>
    <xf numFmtId="0" fontId="4" fillId="22" borderId="52" xfId="0" applyFont="1" applyFill="1" applyBorder="1" applyAlignment="1">
      <alignment horizontal="center" textRotation="90" wrapText="1"/>
    </xf>
    <xf numFmtId="0" fontId="4" fillId="22" borderId="55" xfId="0" applyFont="1" applyFill="1" applyBorder="1" applyAlignment="1">
      <alignment horizontal="center" textRotation="90"/>
    </xf>
    <xf numFmtId="0" fontId="8" fillId="53" borderId="17" xfId="0" applyFont="1" applyFill="1" applyBorder="1" applyAlignment="1">
      <alignment horizontal="center" vertical="center"/>
    </xf>
    <xf numFmtId="0" fontId="8" fillId="53" borderId="56" xfId="0" applyFont="1" applyFill="1" applyBorder="1" applyAlignment="1">
      <alignment horizontal="center" vertical="center"/>
    </xf>
    <xf numFmtId="0" fontId="8" fillId="53" borderId="57" xfId="0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9"/>
  <sheetViews>
    <sheetView tabSelected="1" zoomScale="90" zoomScaleNormal="90" zoomScaleSheetLayoutView="90" zoomScalePageLayoutView="80" workbookViewId="0" topLeftCell="A1">
      <selection activeCell="N18" sqref="N18"/>
    </sheetView>
  </sheetViews>
  <sheetFormatPr defaultColWidth="9.140625" defaultRowHeight="12.75"/>
  <cols>
    <col min="1" max="1" width="10.421875" style="0" customWidth="1"/>
    <col min="2" max="2" width="20.8515625" style="0" customWidth="1"/>
    <col min="3" max="3" width="22.00390625" style="0" customWidth="1"/>
    <col min="4" max="5" width="4.140625" style="0" bestFit="1" customWidth="1"/>
    <col min="6" max="6" width="5.57421875" style="0" customWidth="1"/>
    <col min="7" max="7" width="4.7109375" style="0" bestFit="1" customWidth="1"/>
    <col min="8" max="9" width="5.7109375" style="0" customWidth="1"/>
    <col min="10" max="10" width="5.421875" style="0" customWidth="1"/>
    <col min="11" max="11" width="4.7109375" style="0" bestFit="1" customWidth="1"/>
    <col min="12" max="12" width="6.421875" style="0" customWidth="1"/>
    <col min="13" max="13" width="6.7109375" style="0" customWidth="1"/>
    <col min="14" max="14" width="7.421875" style="0" customWidth="1"/>
    <col min="15" max="15" width="5.8515625" style="0" customWidth="1"/>
    <col min="16" max="17" width="5.140625" style="0" customWidth="1"/>
    <col min="18" max="18" width="6.7109375" style="0" customWidth="1"/>
    <col min="19" max="19" width="9.57421875" style="0" customWidth="1"/>
    <col min="20" max="20" width="8.00390625" style="0" customWidth="1"/>
    <col min="21" max="21" width="5.28125" style="0" customWidth="1"/>
    <col min="22" max="22" width="5.8515625" style="0" customWidth="1"/>
    <col min="23" max="23" width="4.8515625" style="0" bestFit="1" customWidth="1"/>
    <col min="24" max="24" width="5.28125" style="0" customWidth="1"/>
    <col min="25" max="25" width="5.57421875" style="0" customWidth="1"/>
    <col min="26" max="26" width="7.28125" style="0" customWidth="1"/>
    <col min="27" max="27" width="6.28125" style="0" customWidth="1"/>
    <col min="28" max="28" width="6.7109375" style="0" customWidth="1"/>
    <col min="29" max="29" width="7.140625" style="0" customWidth="1"/>
    <col min="30" max="30" width="8.28125" style="0" customWidth="1"/>
    <col min="31" max="32" width="7.28125" style="0" customWidth="1"/>
    <col min="33" max="33" width="7.8515625" style="0" customWidth="1"/>
    <col min="34" max="34" width="3.57421875" style="0" customWidth="1"/>
    <col min="35" max="35" width="8.421875" style="0" customWidth="1"/>
    <col min="36" max="36" width="9.28125" style="0" customWidth="1"/>
    <col min="37" max="37" width="4.00390625" style="0" customWidth="1"/>
  </cols>
  <sheetData>
    <row r="1" spans="1:39" ht="42.75" customHeight="1" thickBot="1">
      <c r="A1" s="2" t="s">
        <v>0</v>
      </c>
      <c r="B1" s="3" t="s">
        <v>14</v>
      </c>
      <c r="C1" s="4" t="s">
        <v>5</v>
      </c>
      <c r="D1" s="4">
        <v>1</v>
      </c>
      <c r="E1" s="4">
        <v>2</v>
      </c>
      <c r="F1" s="41">
        <v>3</v>
      </c>
      <c r="G1" s="4">
        <v>4</v>
      </c>
      <c r="H1" s="4">
        <v>5</v>
      </c>
      <c r="I1" s="4">
        <v>6</v>
      </c>
      <c r="J1" s="3">
        <v>7</v>
      </c>
      <c r="K1" s="4">
        <v>8</v>
      </c>
      <c r="L1" s="4">
        <v>9</v>
      </c>
      <c r="M1" s="4">
        <v>10</v>
      </c>
      <c r="N1" s="41">
        <v>11</v>
      </c>
      <c r="O1" s="4">
        <v>12</v>
      </c>
      <c r="P1" s="33">
        <v>13</v>
      </c>
      <c r="Q1" s="34">
        <v>14</v>
      </c>
      <c r="R1" s="34">
        <v>15</v>
      </c>
      <c r="S1" s="34">
        <v>16</v>
      </c>
      <c r="T1" s="34">
        <v>17</v>
      </c>
      <c r="U1" s="34">
        <v>18</v>
      </c>
      <c r="V1" s="34">
        <v>19</v>
      </c>
      <c r="W1" s="34">
        <v>20</v>
      </c>
      <c r="X1" s="34">
        <v>21</v>
      </c>
      <c r="Y1" s="34">
        <v>23</v>
      </c>
      <c r="Z1" s="34">
        <v>24</v>
      </c>
      <c r="AA1" s="34">
        <v>25</v>
      </c>
      <c r="AB1" s="34">
        <v>26</v>
      </c>
      <c r="AC1" s="4"/>
      <c r="AD1" s="179" t="s">
        <v>11</v>
      </c>
      <c r="AE1" s="18"/>
      <c r="AF1" s="26"/>
      <c r="AG1" s="181" t="s">
        <v>1</v>
      </c>
      <c r="AH1" s="7"/>
      <c r="AI1" s="183" t="s">
        <v>23</v>
      </c>
      <c r="AJ1" s="185" t="s">
        <v>24</v>
      </c>
      <c r="AL1" s="183" t="s">
        <v>64</v>
      </c>
      <c r="AM1" s="185" t="s">
        <v>65</v>
      </c>
    </row>
    <row r="2" spans="1:39" ht="102.75" customHeight="1" thickBot="1">
      <c r="A2" s="35"/>
      <c r="B2" s="50"/>
      <c r="C2" s="36"/>
      <c r="D2" s="37" t="s">
        <v>37</v>
      </c>
      <c r="E2" s="37" t="s">
        <v>13</v>
      </c>
      <c r="F2" s="38" t="s">
        <v>12</v>
      </c>
      <c r="G2" s="38" t="s">
        <v>38</v>
      </c>
      <c r="H2" s="79" t="s">
        <v>39</v>
      </c>
      <c r="I2" s="38" t="s">
        <v>37</v>
      </c>
      <c r="J2" s="38" t="s">
        <v>4</v>
      </c>
      <c r="K2" s="38" t="s">
        <v>38</v>
      </c>
      <c r="L2" s="37" t="s">
        <v>40</v>
      </c>
      <c r="M2" s="83" t="s">
        <v>41</v>
      </c>
      <c r="N2" s="83" t="s">
        <v>42</v>
      </c>
      <c r="O2" s="39" t="s">
        <v>8</v>
      </c>
      <c r="P2" s="38" t="s">
        <v>43</v>
      </c>
      <c r="Q2" s="38" t="s">
        <v>44</v>
      </c>
      <c r="R2" s="83" t="s">
        <v>28</v>
      </c>
      <c r="S2" s="83" t="s">
        <v>45</v>
      </c>
      <c r="T2" s="83" t="s">
        <v>46</v>
      </c>
      <c r="U2" s="83" t="s">
        <v>47</v>
      </c>
      <c r="V2" s="37" t="s">
        <v>4</v>
      </c>
      <c r="W2" s="37" t="s">
        <v>48</v>
      </c>
      <c r="X2" s="37" t="s">
        <v>49</v>
      </c>
      <c r="Y2" s="37" t="s">
        <v>50</v>
      </c>
      <c r="Z2" s="39" t="s">
        <v>8</v>
      </c>
      <c r="AA2" s="37" t="s">
        <v>37</v>
      </c>
      <c r="AB2" s="37" t="s">
        <v>51</v>
      </c>
      <c r="AC2" s="40" t="s">
        <v>9</v>
      </c>
      <c r="AD2" s="180"/>
      <c r="AE2" s="19" t="s">
        <v>3</v>
      </c>
      <c r="AF2" s="27" t="s">
        <v>10</v>
      </c>
      <c r="AG2" s="182"/>
      <c r="AH2" s="7"/>
      <c r="AI2" s="184"/>
      <c r="AJ2" s="186"/>
      <c r="AL2" s="184"/>
      <c r="AM2" s="186"/>
    </row>
    <row r="3" spans="1:39" ht="36.75" customHeight="1" thickBot="1">
      <c r="A3" s="89"/>
      <c r="B3" s="90"/>
      <c r="C3" s="91"/>
      <c r="D3" s="91"/>
      <c r="E3" s="91"/>
      <c r="F3" s="92"/>
      <c r="G3" s="92"/>
      <c r="H3" s="91">
        <v>2003</v>
      </c>
      <c r="I3" s="93"/>
      <c r="J3" s="93"/>
      <c r="K3" s="92"/>
      <c r="L3" s="92"/>
      <c r="M3" s="94" t="s">
        <v>61</v>
      </c>
      <c r="N3" s="95" t="s">
        <v>62</v>
      </c>
      <c r="O3" s="96">
        <v>0.0625</v>
      </c>
      <c r="P3" s="97"/>
      <c r="Q3" s="97"/>
      <c r="R3" s="98" t="s">
        <v>52</v>
      </c>
      <c r="S3" s="99" t="s">
        <v>53</v>
      </c>
      <c r="T3" s="100" t="s">
        <v>61</v>
      </c>
      <c r="U3" s="100" t="s">
        <v>63</v>
      </c>
      <c r="V3" s="91"/>
      <c r="W3" s="91"/>
      <c r="X3" s="93"/>
      <c r="Y3" s="91"/>
      <c r="Z3" s="96">
        <v>0.05902777777777778</v>
      </c>
      <c r="AA3" s="91"/>
      <c r="AB3" s="101"/>
      <c r="AC3" s="78">
        <v>0.017361111111111112</v>
      </c>
      <c r="AD3" s="22"/>
      <c r="AE3" s="24"/>
      <c r="AF3" s="28"/>
      <c r="AG3" s="31"/>
      <c r="AH3" s="7"/>
      <c r="AI3" s="66"/>
      <c r="AJ3" s="67"/>
      <c r="AL3" s="66"/>
      <c r="AM3" s="67"/>
    </row>
    <row r="4" spans="1:39" ht="30.75" customHeight="1">
      <c r="A4" s="14" t="s">
        <v>6</v>
      </c>
      <c r="B4" s="105" t="s">
        <v>31</v>
      </c>
      <c r="C4" s="106" t="s">
        <v>32</v>
      </c>
      <c r="D4" s="8">
        <v>0</v>
      </c>
      <c r="E4" s="8">
        <v>0</v>
      </c>
      <c r="F4" s="8">
        <v>0</v>
      </c>
      <c r="G4" s="8">
        <v>0</v>
      </c>
      <c r="H4" s="80">
        <v>0</v>
      </c>
      <c r="I4" s="8">
        <v>0</v>
      </c>
      <c r="J4" s="8">
        <v>0</v>
      </c>
      <c r="K4" s="8">
        <v>0</v>
      </c>
      <c r="L4" s="8">
        <v>0</v>
      </c>
      <c r="M4" s="84">
        <v>10</v>
      </c>
      <c r="N4" s="84">
        <v>10</v>
      </c>
      <c r="O4" s="10">
        <v>0</v>
      </c>
      <c r="P4" s="8">
        <v>0</v>
      </c>
      <c r="Q4" s="8">
        <v>0</v>
      </c>
      <c r="R4" s="84">
        <v>0</v>
      </c>
      <c r="S4" s="84">
        <v>0</v>
      </c>
      <c r="T4" s="84">
        <v>10</v>
      </c>
      <c r="U4" s="84">
        <v>0</v>
      </c>
      <c r="V4" s="8">
        <v>60</v>
      </c>
      <c r="W4" s="8">
        <v>0</v>
      </c>
      <c r="X4" s="8">
        <v>0</v>
      </c>
      <c r="Y4" s="8">
        <v>0</v>
      </c>
      <c r="Z4" s="10">
        <v>34</v>
      </c>
      <c r="AA4" s="8">
        <v>0</v>
      </c>
      <c r="AB4" s="8">
        <v>0</v>
      </c>
      <c r="AC4" s="10">
        <v>0</v>
      </c>
      <c r="AD4" s="52">
        <f>SUM(D4:AB4)-O4-M4-N4-Z4-R4-S4-T4-U4-H4</f>
        <v>60</v>
      </c>
      <c r="AE4" s="53">
        <f>O4+AC4+Z4</f>
        <v>34</v>
      </c>
      <c r="AF4" s="54">
        <f>M4+N4+R4+S4+T4+U4+H4</f>
        <v>30</v>
      </c>
      <c r="AG4" s="55">
        <f>AD4+AE4+AF4</f>
        <v>124</v>
      </c>
      <c r="AH4" s="7"/>
      <c r="AI4" s="60"/>
      <c r="AJ4" s="114">
        <v>101.4</v>
      </c>
      <c r="AL4" s="60"/>
      <c r="AM4" s="114">
        <v>101.4</v>
      </c>
    </row>
    <row r="5" spans="1:39" ht="30.75" customHeight="1">
      <c r="A5" s="107" t="s">
        <v>2</v>
      </c>
      <c r="B5" s="62" t="s">
        <v>15</v>
      </c>
      <c r="C5" s="63" t="s">
        <v>16</v>
      </c>
      <c r="D5" s="5">
        <v>0</v>
      </c>
      <c r="E5" s="5">
        <v>0</v>
      </c>
      <c r="F5" s="5">
        <v>0</v>
      </c>
      <c r="G5" s="5">
        <v>0</v>
      </c>
      <c r="H5" s="81">
        <v>0</v>
      </c>
      <c r="I5" s="5">
        <v>0</v>
      </c>
      <c r="J5" s="5">
        <v>0</v>
      </c>
      <c r="K5" s="5">
        <v>0</v>
      </c>
      <c r="L5" s="5">
        <v>0</v>
      </c>
      <c r="M5" s="85">
        <v>0</v>
      </c>
      <c r="N5" s="85">
        <v>0</v>
      </c>
      <c r="O5" s="11">
        <v>6</v>
      </c>
      <c r="P5" s="5">
        <v>0</v>
      </c>
      <c r="Q5" s="5">
        <v>0</v>
      </c>
      <c r="R5" s="85">
        <v>0</v>
      </c>
      <c r="S5" s="85">
        <v>0</v>
      </c>
      <c r="T5" s="85">
        <v>20</v>
      </c>
      <c r="U5" s="85">
        <v>0</v>
      </c>
      <c r="V5" s="5">
        <v>60</v>
      </c>
      <c r="W5" s="5">
        <v>0</v>
      </c>
      <c r="X5" s="5">
        <v>0</v>
      </c>
      <c r="Y5" s="5">
        <v>0</v>
      </c>
      <c r="Z5" s="11">
        <v>50</v>
      </c>
      <c r="AA5" s="5">
        <v>0</v>
      </c>
      <c r="AB5" s="5">
        <v>0</v>
      </c>
      <c r="AC5" s="11">
        <v>0</v>
      </c>
      <c r="AD5" s="21">
        <f>SUM(D5:AB5)-O5-M5-N5-Z5-R5-S5-T5-U5-H5</f>
        <v>60</v>
      </c>
      <c r="AE5" s="20">
        <f>O5+AC5+Z5</f>
        <v>56</v>
      </c>
      <c r="AF5" s="29">
        <f>M5+N5+R5+S5+T5+U5+H5</f>
        <v>20</v>
      </c>
      <c r="AG5" s="9">
        <f>AD5+AE5+AF5</f>
        <v>136</v>
      </c>
      <c r="AH5" s="7"/>
      <c r="AI5" s="113">
        <v>101.05</v>
      </c>
      <c r="AJ5" s="115"/>
      <c r="AL5" s="113">
        <v>101.05</v>
      </c>
      <c r="AM5" s="115"/>
    </row>
    <row r="6" spans="1:39" ht="30.75" customHeight="1">
      <c r="A6" s="15" t="s">
        <v>7</v>
      </c>
      <c r="B6" s="87" t="s">
        <v>30</v>
      </c>
      <c r="C6" s="88" t="s">
        <v>54</v>
      </c>
      <c r="D6" s="5">
        <v>0</v>
      </c>
      <c r="E6" s="5">
        <v>0</v>
      </c>
      <c r="F6" s="5">
        <v>0</v>
      </c>
      <c r="G6" s="5">
        <v>0</v>
      </c>
      <c r="H6" s="81">
        <v>0</v>
      </c>
      <c r="I6" s="5">
        <v>0</v>
      </c>
      <c r="J6" s="5">
        <v>0</v>
      </c>
      <c r="K6" s="5">
        <v>0</v>
      </c>
      <c r="L6" s="5">
        <v>60</v>
      </c>
      <c r="M6" s="85">
        <v>10</v>
      </c>
      <c r="N6" s="85">
        <v>10</v>
      </c>
      <c r="O6" s="11">
        <v>50</v>
      </c>
      <c r="P6" s="5">
        <v>0</v>
      </c>
      <c r="Q6" s="5">
        <v>0</v>
      </c>
      <c r="R6" s="85">
        <v>0</v>
      </c>
      <c r="S6" s="85">
        <v>0</v>
      </c>
      <c r="T6" s="85">
        <v>0</v>
      </c>
      <c r="U6" s="85">
        <v>0</v>
      </c>
      <c r="V6" s="5">
        <v>0</v>
      </c>
      <c r="W6" s="5">
        <v>0</v>
      </c>
      <c r="X6" s="5">
        <v>0</v>
      </c>
      <c r="Y6" s="5">
        <v>0</v>
      </c>
      <c r="Z6" s="11">
        <v>26</v>
      </c>
      <c r="AA6" s="5">
        <v>0</v>
      </c>
      <c r="AB6" s="5">
        <v>0</v>
      </c>
      <c r="AC6" s="11">
        <v>0</v>
      </c>
      <c r="AD6" s="21">
        <f aca="true" t="shared" si="0" ref="AD6:AD12">SUM(D6:AB6)-O6-M6-N6-Z6-R6-S6-T6-U6-H6</f>
        <v>60</v>
      </c>
      <c r="AE6" s="20">
        <f aca="true" t="shared" si="1" ref="AE6:AE12">O6+AC6+Z6</f>
        <v>76</v>
      </c>
      <c r="AF6" s="29">
        <f aca="true" t="shared" si="2" ref="AF6:AF12">M6+N6+R6+S6+T6+U6+H6</f>
        <v>20</v>
      </c>
      <c r="AG6" s="9">
        <f aca="true" t="shared" si="3" ref="AG6:AG11">AD6+AE6+AF6</f>
        <v>156</v>
      </c>
      <c r="AH6" s="7"/>
      <c r="AI6" s="58"/>
      <c r="AJ6" s="111">
        <v>100.05</v>
      </c>
      <c r="AL6" s="58"/>
      <c r="AM6" s="111">
        <v>100.05</v>
      </c>
    </row>
    <row r="7" spans="1:39" ht="32.25" customHeight="1">
      <c r="A7" s="116">
        <v>4</v>
      </c>
      <c r="B7" s="57" t="s">
        <v>29</v>
      </c>
      <c r="C7" s="64" t="s">
        <v>55</v>
      </c>
      <c r="D7" s="5">
        <v>0</v>
      </c>
      <c r="E7" s="5">
        <v>0</v>
      </c>
      <c r="F7" s="5">
        <v>60</v>
      </c>
      <c r="G7" s="5">
        <v>0</v>
      </c>
      <c r="H7" s="81">
        <v>0</v>
      </c>
      <c r="I7" s="5">
        <v>0</v>
      </c>
      <c r="J7" s="5">
        <v>0</v>
      </c>
      <c r="K7" s="5">
        <v>0</v>
      </c>
      <c r="L7" s="5">
        <v>0</v>
      </c>
      <c r="M7" s="85">
        <v>10</v>
      </c>
      <c r="N7" s="85">
        <v>0</v>
      </c>
      <c r="O7" s="11">
        <v>0</v>
      </c>
      <c r="P7" s="5">
        <v>0</v>
      </c>
      <c r="Q7" s="5">
        <v>0</v>
      </c>
      <c r="R7" s="85">
        <v>0</v>
      </c>
      <c r="S7" s="85">
        <v>0</v>
      </c>
      <c r="T7" s="85">
        <v>50</v>
      </c>
      <c r="U7" s="85">
        <v>0</v>
      </c>
      <c r="V7" s="5">
        <v>0</v>
      </c>
      <c r="W7" s="5">
        <v>0</v>
      </c>
      <c r="X7" s="5">
        <v>0</v>
      </c>
      <c r="Y7" s="5">
        <v>0</v>
      </c>
      <c r="Z7" s="11">
        <v>38</v>
      </c>
      <c r="AA7" s="5">
        <v>0</v>
      </c>
      <c r="AB7" s="5">
        <v>60</v>
      </c>
      <c r="AC7" s="11">
        <v>0</v>
      </c>
      <c r="AD7" s="21">
        <f t="shared" si="0"/>
        <v>120</v>
      </c>
      <c r="AE7" s="20">
        <f t="shared" si="1"/>
        <v>38</v>
      </c>
      <c r="AF7" s="29">
        <f t="shared" si="2"/>
        <v>60</v>
      </c>
      <c r="AG7" s="9">
        <f t="shared" si="3"/>
        <v>218</v>
      </c>
      <c r="AH7" s="7"/>
      <c r="AI7" s="58">
        <v>99.7</v>
      </c>
      <c r="AJ7" s="111"/>
      <c r="AL7" s="58">
        <v>99.7</v>
      </c>
      <c r="AM7" s="111"/>
    </row>
    <row r="8" spans="1:39" ht="34.5" customHeight="1">
      <c r="A8" s="102">
        <v>5</v>
      </c>
      <c r="B8" s="57" t="s">
        <v>17</v>
      </c>
      <c r="C8" s="64" t="s">
        <v>18</v>
      </c>
      <c r="D8" s="5">
        <v>0</v>
      </c>
      <c r="E8" s="5">
        <v>0</v>
      </c>
      <c r="F8" s="5">
        <v>60</v>
      </c>
      <c r="G8" s="5">
        <v>0</v>
      </c>
      <c r="H8" s="81">
        <v>0</v>
      </c>
      <c r="I8" s="5">
        <v>0</v>
      </c>
      <c r="J8" s="5">
        <v>0</v>
      </c>
      <c r="K8" s="5">
        <v>0</v>
      </c>
      <c r="L8" s="5">
        <v>0</v>
      </c>
      <c r="M8" s="85">
        <v>20</v>
      </c>
      <c r="N8" s="85">
        <v>10</v>
      </c>
      <c r="O8" s="11">
        <v>38</v>
      </c>
      <c r="P8" s="5">
        <v>0</v>
      </c>
      <c r="Q8" s="5">
        <v>0</v>
      </c>
      <c r="R8" s="85">
        <v>8</v>
      </c>
      <c r="S8" s="85">
        <v>0</v>
      </c>
      <c r="T8" s="85">
        <v>10</v>
      </c>
      <c r="U8" s="85">
        <v>0</v>
      </c>
      <c r="V8" s="5">
        <v>0</v>
      </c>
      <c r="W8" s="5">
        <v>0</v>
      </c>
      <c r="X8" s="5">
        <v>60</v>
      </c>
      <c r="Y8" s="5">
        <v>0</v>
      </c>
      <c r="Z8" s="11">
        <v>56</v>
      </c>
      <c r="AA8" s="5">
        <v>0</v>
      </c>
      <c r="AB8" s="5">
        <v>0</v>
      </c>
      <c r="AC8" s="11">
        <v>0</v>
      </c>
      <c r="AD8" s="21">
        <f t="shared" si="0"/>
        <v>120</v>
      </c>
      <c r="AE8" s="20">
        <f t="shared" si="1"/>
        <v>94</v>
      </c>
      <c r="AF8" s="29">
        <f t="shared" si="2"/>
        <v>48</v>
      </c>
      <c r="AG8" s="9">
        <f t="shared" si="3"/>
        <v>262</v>
      </c>
      <c r="AH8" s="7"/>
      <c r="AI8" s="58">
        <v>98.35</v>
      </c>
      <c r="AJ8" s="111"/>
      <c r="AL8" s="58">
        <v>98.35</v>
      </c>
      <c r="AM8" s="111"/>
    </row>
    <row r="9" spans="1:39" ht="25.5" customHeight="1">
      <c r="A9" s="16">
        <v>6</v>
      </c>
      <c r="B9" s="85" t="s">
        <v>56</v>
      </c>
      <c r="C9" s="104" t="s">
        <v>57</v>
      </c>
      <c r="D9" s="5">
        <v>0</v>
      </c>
      <c r="E9" s="5">
        <v>0</v>
      </c>
      <c r="F9" s="5">
        <v>0</v>
      </c>
      <c r="G9" s="5">
        <v>0</v>
      </c>
      <c r="H9" s="81">
        <v>0</v>
      </c>
      <c r="I9" s="5">
        <v>0</v>
      </c>
      <c r="J9" s="5">
        <v>0</v>
      </c>
      <c r="K9" s="5">
        <v>0</v>
      </c>
      <c r="L9" s="5">
        <v>60</v>
      </c>
      <c r="M9" s="85">
        <v>10</v>
      </c>
      <c r="N9" s="85">
        <v>10</v>
      </c>
      <c r="O9" s="11">
        <v>68</v>
      </c>
      <c r="P9" s="5">
        <v>0</v>
      </c>
      <c r="Q9" s="5">
        <v>0</v>
      </c>
      <c r="R9" s="85">
        <v>60</v>
      </c>
      <c r="S9" s="85">
        <v>0</v>
      </c>
      <c r="T9" s="85">
        <v>10</v>
      </c>
      <c r="U9" s="85">
        <v>0</v>
      </c>
      <c r="V9" s="5">
        <v>0</v>
      </c>
      <c r="W9" s="5">
        <v>0</v>
      </c>
      <c r="X9" s="5">
        <v>0</v>
      </c>
      <c r="Y9" s="5">
        <v>0</v>
      </c>
      <c r="Z9" s="11">
        <v>10</v>
      </c>
      <c r="AA9" s="5">
        <v>60</v>
      </c>
      <c r="AB9" s="5">
        <v>0</v>
      </c>
      <c r="AC9" s="11">
        <v>0</v>
      </c>
      <c r="AD9" s="21">
        <f t="shared" si="0"/>
        <v>120</v>
      </c>
      <c r="AE9" s="20">
        <f t="shared" si="1"/>
        <v>78</v>
      </c>
      <c r="AF9" s="29">
        <f t="shared" si="2"/>
        <v>90</v>
      </c>
      <c r="AG9" s="9">
        <f t="shared" si="3"/>
        <v>288</v>
      </c>
      <c r="AH9" s="7"/>
      <c r="AI9" s="58"/>
      <c r="AJ9" s="111">
        <v>98.7</v>
      </c>
      <c r="AL9" s="58"/>
      <c r="AM9" s="111">
        <v>98.7</v>
      </c>
    </row>
    <row r="10" spans="1:39" ht="25.5" customHeight="1">
      <c r="A10" s="17">
        <v>7</v>
      </c>
      <c r="B10" s="85"/>
      <c r="C10" s="104" t="s">
        <v>19</v>
      </c>
      <c r="D10" s="5">
        <v>0</v>
      </c>
      <c r="E10" s="5">
        <v>60</v>
      </c>
      <c r="F10" s="5">
        <v>60</v>
      </c>
      <c r="G10" s="5">
        <v>0</v>
      </c>
      <c r="H10" s="81">
        <v>0</v>
      </c>
      <c r="I10" s="5">
        <v>0</v>
      </c>
      <c r="J10" s="5">
        <v>0</v>
      </c>
      <c r="K10" s="5">
        <v>0</v>
      </c>
      <c r="L10" s="5">
        <v>0</v>
      </c>
      <c r="M10" s="85">
        <v>20</v>
      </c>
      <c r="N10" s="85">
        <v>50</v>
      </c>
      <c r="O10" s="11">
        <v>26</v>
      </c>
      <c r="P10" s="5">
        <v>0</v>
      </c>
      <c r="Q10" s="5">
        <v>0</v>
      </c>
      <c r="R10" s="85">
        <v>60</v>
      </c>
      <c r="S10" s="85">
        <v>0</v>
      </c>
      <c r="T10" s="85">
        <v>10</v>
      </c>
      <c r="U10" s="85">
        <v>0</v>
      </c>
      <c r="V10" s="5">
        <v>0</v>
      </c>
      <c r="W10" s="5">
        <v>0</v>
      </c>
      <c r="X10" s="5">
        <v>0</v>
      </c>
      <c r="Y10" s="5">
        <v>0</v>
      </c>
      <c r="Z10" s="11">
        <v>52</v>
      </c>
      <c r="AA10" s="5">
        <v>0</v>
      </c>
      <c r="AB10" s="5">
        <v>0</v>
      </c>
      <c r="AC10" s="11">
        <v>12</v>
      </c>
      <c r="AD10" s="21">
        <f t="shared" si="0"/>
        <v>120</v>
      </c>
      <c r="AE10" s="20">
        <f t="shared" si="1"/>
        <v>90</v>
      </c>
      <c r="AF10" s="29">
        <f t="shared" si="2"/>
        <v>140</v>
      </c>
      <c r="AG10" s="9">
        <f t="shared" si="3"/>
        <v>350</v>
      </c>
      <c r="AH10" s="7"/>
      <c r="AI10" s="58"/>
      <c r="AJ10" s="111">
        <v>97.35</v>
      </c>
      <c r="AL10" s="58"/>
      <c r="AM10" s="111">
        <v>97.35</v>
      </c>
    </row>
    <row r="11" spans="1:39" ht="27" customHeight="1">
      <c r="A11" s="103">
        <v>8</v>
      </c>
      <c r="B11" s="57" t="s">
        <v>58</v>
      </c>
      <c r="C11" s="65" t="s">
        <v>59</v>
      </c>
      <c r="D11" s="5">
        <v>60</v>
      </c>
      <c r="E11" s="5">
        <v>0</v>
      </c>
      <c r="F11" s="5">
        <v>0</v>
      </c>
      <c r="G11" s="5">
        <v>0</v>
      </c>
      <c r="H11" s="81">
        <v>0</v>
      </c>
      <c r="I11" s="5">
        <v>0</v>
      </c>
      <c r="J11" s="5">
        <v>0</v>
      </c>
      <c r="K11" s="5">
        <v>0</v>
      </c>
      <c r="L11" s="5">
        <v>0</v>
      </c>
      <c r="M11" s="85">
        <v>30</v>
      </c>
      <c r="N11" s="85">
        <v>20</v>
      </c>
      <c r="O11" s="11">
        <v>64</v>
      </c>
      <c r="P11" s="5">
        <v>0</v>
      </c>
      <c r="Q11" s="5">
        <v>0</v>
      </c>
      <c r="R11" s="85">
        <v>0</v>
      </c>
      <c r="S11" s="85">
        <v>0</v>
      </c>
      <c r="T11" s="85">
        <v>10</v>
      </c>
      <c r="U11" s="85">
        <v>0</v>
      </c>
      <c r="V11" s="5">
        <v>60</v>
      </c>
      <c r="W11" s="5">
        <v>0</v>
      </c>
      <c r="X11" s="5">
        <v>0</v>
      </c>
      <c r="Y11" s="5">
        <v>0</v>
      </c>
      <c r="Z11" s="11">
        <v>62</v>
      </c>
      <c r="AA11" s="5">
        <v>60</v>
      </c>
      <c r="AB11" s="5">
        <v>0</v>
      </c>
      <c r="AC11" s="11">
        <v>0</v>
      </c>
      <c r="AD11" s="21">
        <f t="shared" si="0"/>
        <v>180</v>
      </c>
      <c r="AE11" s="20">
        <f t="shared" si="1"/>
        <v>126</v>
      </c>
      <c r="AF11" s="29">
        <f t="shared" si="2"/>
        <v>60</v>
      </c>
      <c r="AG11" s="9">
        <f t="shared" si="3"/>
        <v>366</v>
      </c>
      <c r="AH11" s="7"/>
      <c r="AI11" s="58">
        <v>97</v>
      </c>
      <c r="AJ11" s="111"/>
      <c r="AL11" s="58">
        <v>97</v>
      </c>
      <c r="AM11" s="111"/>
    </row>
    <row r="12" spans="1:39" ht="30.75" thickBot="1">
      <c r="A12" s="108">
        <v>9</v>
      </c>
      <c r="B12" s="86" t="s">
        <v>33</v>
      </c>
      <c r="C12" s="109" t="s">
        <v>60</v>
      </c>
      <c r="D12" s="6">
        <v>0</v>
      </c>
      <c r="E12" s="6">
        <v>0</v>
      </c>
      <c r="F12" s="6">
        <v>0</v>
      </c>
      <c r="G12" s="6">
        <v>0</v>
      </c>
      <c r="H12" s="82">
        <v>0</v>
      </c>
      <c r="I12" s="6">
        <v>0</v>
      </c>
      <c r="J12" s="6">
        <v>0</v>
      </c>
      <c r="K12" s="6">
        <v>0</v>
      </c>
      <c r="L12" s="6">
        <v>0</v>
      </c>
      <c r="M12" s="86">
        <v>10</v>
      </c>
      <c r="N12" s="86">
        <v>10</v>
      </c>
      <c r="O12" s="12">
        <v>52</v>
      </c>
      <c r="P12" s="6">
        <v>0</v>
      </c>
      <c r="Q12" s="6">
        <v>0</v>
      </c>
      <c r="R12" s="86">
        <v>28</v>
      </c>
      <c r="S12" s="110">
        <v>100</v>
      </c>
      <c r="T12" s="86">
        <v>20</v>
      </c>
      <c r="U12" s="86">
        <v>0</v>
      </c>
      <c r="V12" s="6">
        <v>60</v>
      </c>
      <c r="W12" s="6">
        <v>0</v>
      </c>
      <c r="X12" s="6">
        <v>0</v>
      </c>
      <c r="Y12" s="6">
        <v>0</v>
      </c>
      <c r="Z12" s="12">
        <v>70</v>
      </c>
      <c r="AA12" s="6">
        <v>60</v>
      </c>
      <c r="AB12" s="6">
        <v>0</v>
      </c>
      <c r="AC12" s="12">
        <v>40</v>
      </c>
      <c r="AD12" s="23">
        <f t="shared" si="0"/>
        <v>120</v>
      </c>
      <c r="AE12" s="25">
        <f t="shared" si="1"/>
        <v>162</v>
      </c>
      <c r="AF12" s="30">
        <f t="shared" si="2"/>
        <v>168</v>
      </c>
      <c r="AG12" s="32">
        <f>AD12+AE12+AF12</f>
        <v>450</v>
      </c>
      <c r="AH12" s="7"/>
      <c r="AI12" s="59"/>
      <c r="AJ12" s="112">
        <v>96</v>
      </c>
      <c r="AL12" s="59"/>
      <c r="AM12" s="112">
        <v>96</v>
      </c>
    </row>
    <row r="13" spans="1:34" s="1" customFormat="1" ht="27" customHeight="1">
      <c r="A13" s="42"/>
      <c r="B13" s="42"/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2"/>
      <c r="AE13" s="42"/>
      <c r="AF13" s="42"/>
      <c r="AG13" s="47"/>
      <c r="AH13" s="48"/>
    </row>
    <row r="14" spans="1:34" s="1" customFormat="1" ht="27" customHeight="1">
      <c r="A14" s="46"/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2"/>
      <c r="AD14" s="42"/>
      <c r="AE14" s="42"/>
      <c r="AF14" s="47"/>
      <c r="AG14" s="47"/>
      <c r="AH14" s="48"/>
    </row>
    <row r="15" spans="1:38" ht="21.75" customHeight="1">
      <c r="A15" s="42"/>
      <c r="B15" s="42"/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2"/>
      <c r="AE15" s="42"/>
      <c r="AF15" s="42"/>
      <c r="AG15" s="47"/>
      <c r="AH15" s="48"/>
      <c r="AI15" s="1"/>
      <c r="AJ15" s="1"/>
      <c r="AK15" s="1"/>
      <c r="AL15" s="1"/>
    </row>
    <row r="16" spans="1:38" ht="29.25" customHeight="1">
      <c r="A16" s="42"/>
      <c r="B16" s="42"/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2"/>
      <c r="AE16" s="42"/>
      <c r="AF16" s="42"/>
      <c r="AG16" s="47"/>
      <c r="AH16" s="48"/>
      <c r="AI16" s="1"/>
      <c r="AJ16" s="1"/>
      <c r="AK16" s="1"/>
      <c r="AL16" s="1"/>
    </row>
    <row r="17" spans="1:36" ht="24" customHeight="1">
      <c r="A17" s="42"/>
      <c r="B17" s="42"/>
      <c r="C17" s="49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2"/>
      <c r="AE17" s="42"/>
      <c r="AF17" s="42"/>
      <c r="AG17" s="47"/>
      <c r="AH17" s="1"/>
      <c r="AI17" s="43"/>
      <c r="AJ17" s="43"/>
    </row>
    <row r="18" spans="1:36" ht="21.75" customHeight="1">
      <c r="A18" s="42"/>
      <c r="B18" s="42"/>
      <c r="C18" s="49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2"/>
      <c r="AE18" s="42"/>
      <c r="AF18" s="42"/>
      <c r="AG18" s="47"/>
      <c r="AH18" s="1"/>
      <c r="AI18" s="43"/>
      <c r="AJ18" s="43"/>
    </row>
    <row r="19" spans="1:36" ht="21" customHeight="1">
      <c r="A19" s="42"/>
      <c r="B19" s="42"/>
      <c r="C19" s="49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2"/>
      <c r="AE19" s="42"/>
      <c r="AF19" s="42"/>
      <c r="AG19" s="47"/>
      <c r="AH19" s="1"/>
      <c r="AI19" s="43"/>
      <c r="AJ19" s="43"/>
    </row>
    <row r="20" spans="1:36" ht="20.25" customHeight="1">
      <c r="A20" s="42"/>
      <c r="B20" s="42"/>
      <c r="C20" s="49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2"/>
      <c r="AE20" s="42"/>
      <c r="AF20" s="42"/>
      <c r="AG20" s="47"/>
      <c r="AH20" s="1"/>
      <c r="AI20" s="43"/>
      <c r="AJ20" s="43"/>
    </row>
    <row r="21" spans="1:36" ht="23.25" customHeight="1">
      <c r="A21" s="42"/>
      <c r="B21" s="42"/>
      <c r="C21" s="49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2"/>
      <c r="AE21" s="42"/>
      <c r="AF21" s="42"/>
      <c r="AG21" s="47"/>
      <c r="AH21" s="1"/>
      <c r="AI21" s="43"/>
      <c r="AJ21" s="43"/>
    </row>
    <row r="22" spans="1:36" ht="20.25" customHeight="1">
      <c r="A22" s="42"/>
      <c r="B22" s="42"/>
      <c r="C22" s="49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2"/>
      <c r="AE22" s="42"/>
      <c r="AF22" s="42"/>
      <c r="AG22" s="47"/>
      <c r="AH22" s="1"/>
      <c r="AI22" s="43"/>
      <c r="AJ22" s="43"/>
    </row>
    <row r="23" spans="1:36" ht="20.25" customHeight="1">
      <c r="A23" s="42"/>
      <c r="B23" s="42"/>
      <c r="C23" s="49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2"/>
      <c r="AE23" s="42"/>
      <c r="AF23" s="42"/>
      <c r="AG23" s="47"/>
      <c r="AH23" s="1"/>
      <c r="AI23" s="43"/>
      <c r="AJ23" s="43"/>
    </row>
    <row r="24" spans="1:36" ht="21" customHeight="1">
      <c r="A24" s="42"/>
      <c r="B24" s="42"/>
      <c r="C24" s="49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2"/>
      <c r="AE24" s="42"/>
      <c r="AF24" s="42"/>
      <c r="AG24" s="47"/>
      <c r="AH24" s="1"/>
      <c r="AI24" s="43"/>
      <c r="AJ24" s="43"/>
    </row>
    <row r="25" spans="1:36" ht="27" customHeight="1">
      <c r="A25" s="42"/>
      <c r="B25" s="42"/>
      <c r="C25" s="49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2"/>
      <c r="AE25" s="42"/>
      <c r="AF25" s="42"/>
      <c r="AG25" s="47"/>
      <c r="AH25" s="1"/>
      <c r="AI25" s="43"/>
      <c r="AJ25" s="43"/>
    </row>
    <row r="26" spans="1:36" ht="21" customHeight="1">
      <c r="A26" s="42"/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4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</row>
    <row r="27" spans="1:36" ht="12.7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</row>
    <row r="28" spans="1:35" ht="12.7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</row>
    <row r="29" spans="1:35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</row>
  </sheetData>
  <sheetProtection/>
  <mergeCells count="6">
    <mergeCell ref="AD1:AD2"/>
    <mergeCell ref="AG1:AG2"/>
    <mergeCell ref="AI1:AI2"/>
    <mergeCell ref="AJ1:AJ2"/>
    <mergeCell ref="AL1:AL2"/>
    <mergeCell ref="AM1:AM2"/>
  </mergeCells>
  <printOptions/>
  <pageMargins left="0.7" right="0.7" top="0.75" bottom="0.75" header="0.3" footer="0.3"/>
  <pageSetup horizontalDpi="300" verticalDpi="300" orientation="landscape" paperSize="9" scale="30" r:id="rId1"/>
  <headerFooter>
    <oddHeader>&amp;C&amp;"Times New Roman,Félkövér"&amp;16Gyermeknap Kupa 2022
Középfokú verseny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34"/>
  <sheetViews>
    <sheetView zoomScale="80" zoomScaleNormal="80" zoomScaleSheetLayoutView="90" zoomScalePageLayoutView="80" workbookViewId="0" topLeftCell="A1">
      <selection activeCell="G20" sqref="G20"/>
    </sheetView>
  </sheetViews>
  <sheetFormatPr defaultColWidth="9.140625" defaultRowHeight="12.75"/>
  <cols>
    <col min="1" max="1" width="10.421875" style="0" customWidth="1"/>
    <col min="2" max="2" width="24.00390625" style="0" bestFit="1" customWidth="1"/>
    <col min="3" max="3" width="30.28125" style="0" customWidth="1"/>
    <col min="4" max="5" width="4.140625" style="0" bestFit="1" customWidth="1"/>
    <col min="6" max="6" width="5.57421875" style="0" customWidth="1"/>
    <col min="7" max="7" width="4.8515625" style="0" bestFit="1" customWidth="1"/>
    <col min="8" max="8" width="5.7109375" style="0" customWidth="1"/>
    <col min="9" max="9" width="4.8515625" style="0" bestFit="1" customWidth="1"/>
    <col min="10" max="10" width="7.7109375" style="0" customWidth="1"/>
    <col min="11" max="11" width="7.00390625" style="0" customWidth="1"/>
    <col min="12" max="12" width="8.00390625" style="0" customWidth="1"/>
    <col min="13" max="14" width="5.8515625" style="0" customWidth="1"/>
    <col min="15" max="15" width="7.00390625" style="0" customWidth="1"/>
    <col min="16" max="16" width="6.00390625" style="0" customWidth="1"/>
    <col min="17" max="17" width="5.28125" style="0" customWidth="1"/>
    <col min="18" max="18" width="6.57421875" style="0" customWidth="1"/>
    <col min="19" max="19" width="4.7109375" style="0" customWidth="1"/>
    <col min="20" max="20" width="8.57421875" style="0" customWidth="1"/>
    <col min="21" max="21" width="5.8515625" style="0" customWidth="1"/>
    <col min="22" max="22" width="5.00390625" style="0" bestFit="1" customWidth="1"/>
    <col min="23" max="23" width="6.28125" style="0" customWidth="1"/>
    <col min="24" max="24" width="5.00390625" style="0" bestFit="1" customWidth="1"/>
    <col min="25" max="25" width="5.421875" style="0" customWidth="1"/>
    <col min="26" max="26" width="8.28125" style="0" customWidth="1"/>
    <col min="27" max="28" width="7.28125" style="0" customWidth="1"/>
    <col min="29" max="29" width="7.8515625" style="0" customWidth="1"/>
    <col min="30" max="30" width="9.140625" style="0" bestFit="1" customWidth="1"/>
    <col min="31" max="31" width="3.00390625" style="0" customWidth="1"/>
    <col min="32" max="32" width="9.8515625" style="0" customWidth="1"/>
    <col min="33" max="33" width="9.421875" style="0" bestFit="1" customWidth="1"/>
  </cols>
  <sheetData>
    <row r="1" spans="1:33" ht="42.75" customHeight="1" thickBot="1">
      <c r="A1" s="2" t="s">
        <v>0</v>
      </c>
      <c r="B1" s="3" t="s">
        <v>14</v>
      </c>
      <c r="C1" s="4" t="s">
        <v>5</v>
      </c>
      <c r="D1" s="4">
        <v>1</v>
      </c>
      <c r="E1" s="4">
        <v>2</v>
      </c>
      <c r="F1" s="41">
        <v>3</v>
      </c>
      <c r="G1" s="4">
        <v>4</v>
      </c>
      <c r="H1" s="4">
        <v>5</v>
      </c>
      <c r="I1" s="4">
        <v>6</v>
      </c>
      <c r="J1" s="3">
        <v>7</v>
      </c>
      <c r="K1" s="4">
        <v>8</v>
      </c>
      <c r="L1" s="4">
        <v>9</v>
      </c>
      <c r="M1" s="4">
        <v>10</v>
      </c>
      <c r="N1" s="4">
        <v>11</v>
      </c>
      <c r="O1" s="4">
        <v>12</v>
      </c>
      <c r="P1" s="33">
        <v>13</v>
      </c>
      <c r="Q1" s="34">
        <v>14</v>
      </c>
      <c r="R1" s="34">
        <v>15</v>
      </c>
      <c r="S1" s="34">
        <v>16</v>
      </c>
      <c r="T1" s="34">
        <v>17</v>
      </c>
      <c r="U1" s="34">
        <v>18</v>
      </c>
      <c r="V1" s="34">
        <v>19</v>
      </c>
      <c r="W1" s="34">
        <v>20</v>
      </c>
      <c r="X1" s="34">
        <v>21</v>
      </c>
      <c r="Y1" s="34">
        <v>22</v>
      </c>
      <c r="Z1" s="4"/>
      <c r="AA1" s="179" t="s">
        <v>11</v>
      </c>
      <c r="AB1" s="18"/>
      <c r="AC1" s="26"/>
      <c r="AD1" s="181" t="s">
        <v>1</v>
      </c>
      <c r="AE1" s="7"/>
      <c r="AF1" s="183" t="s">
        <v>25</v>
      </c>
      <c r="AG1" s="187" t="s">
        <v>26</v>
      </c>
    </row>
    <row r="2" spans="1:33" ht="130.5" customHeight="1" thickBot="1">
      <c r="A2" s="35"/>
      <c r="B2" s="50"/>
      <c r="C2" s="36"/>
      <c r="D2" s="37" t="s">
        <v>37</v>
      </c>
      <c r="E2" s="37" t="s">
        <v>37</v>
      </c>
      <c r="F2" s="38" t="s">
        <v>12</v>
      </c>
      <c r="G2" s="38" t="s">
        <v>38</v>
      </c>
      <c r="H2" s="38" t="s">
        <v>38</v>
      </c>
      <c r="I2" s="38" t="s">
        <v>27</v>
      </c>
      <c r="J2" s="120" t="s">
        <v>66</v>
      </c>
      <c r="K2" s="120" t="s">
        <v>42</v>
      </c>
      <c r="L2" s="39" t="s">
        <v>8</v>
      </c>
      <c r="M2" s="37" t="s">
        <v>43</v>
      </c>
      <c r="N2" s="37" t="s">
        <v>67</v>
      </c>
      <c r="O2" s="83" t="s">
        <v>28</v>
      </c>
      <c r="P2" s="83" t="s">
        <v>68</v>
      </c>
      <c r="Q2" s="37" t="s">
        <v>69</v>
      </c>
      <c r="R2" s="83" t="s">
        <v>70</v>
      </c>
      <c r="S2" s="37" t="s">
        <v>50</v>
      </c>
      <c r="T2" s="39" t="s">
        <v>8</v>
      </c>
      <c r="U2" s="37" t="s">
        <v>4</v>
      </c>
      <c r="V2" s="37" t="s">
        <v>4</v>
      </c>
      <c r="W2" s="37" t="s">
        <v>37</v>
      </c>
      <c r="X2" s="37" t="s">
        <v>4</v>
      </c>
      <c r="Y2" s="37" t="s">
        <v>49</v>
      </c>
      <c r="Z2" s="40" t="s">
        <v>9</v>
      </c>
      <c r="AA2" s="180"/>
      <c r="AB2" s="19" t="s">
        <v>3</v>
      </c>
      <c r="AC2" s="27" t="s">
        <v>10</v>
      </c>
      <c r="AD2" s="182"/>
      <c r="AE2" s="7"/>
      <c r="AF2" s="184"/>
      <c r="AG2" s="188"/>
    </row>
    <row r="3" spans="1:33" ht="28.5" customHeight="1" thickBot="1">
      <c r="A3" s="70"/>
      <c r="B3" s="71"/>
      <c r="C3" s="72"/>
      <c r="D3" s="72"/>
      <c r="E3" s="72"/>
      <c r="F3" s="73"/>
      <c r="G3" s="73"/>
      <c r="H3" s="72"/>
      <c r="I3" s="74"/>
      <c r="J3" s="98" t="s">
        <v>61</v>
      </c>
      <c r="K3" s="117" t="s">
        <v>62</v>
      </c>
      <c r="L3" s="118" t="s">
        <v>72</v>
      </c>
      <c r="M3" s="75"/>
      <c r="N3" s="76"/>
      <c r="O3" s="100" t="s">
        <v>52</v>
      </c>
      <c r="P3" s="100" t="s">
        <v>71</v>
      </c>
      <c r="Q3" s="77"/>
      <c r="R3" s="119" t="s">
        <v>63</v>
      </c>
      <c r="S3" s="76"/>
      <c r="T3" s="118" t="s">
        <v>73</v>
      </c>
      <c r="U3" s="72"/>
      <c r="V3" s="72"/>
      <c r="W3" s="72"/>
      <c r="X3" s="74"/>
      <c r="Y3" s="72"/>
      <c r="Z3" s="78" t="s">
        <v>74</v>
      </c>
      <c r="AA3" s="22"/>
      <c r="AB3" s="24"/>
      <c r="AC3" s="28"/>
      <c r="AD3" s="31"/>
      <c r="AE3" s="7"/>
      <c r="AF3" s="66"/>
      <c r="AG3" s="67"/>
    </row>
    <row r="4" spans="1:33" ht="78" customHeight="1">
      <c r="A4" s="14" t="s">
        <v>6</v>
      </c>
      <c r="B4" s="124" t="s">
        <v>36</v>
      </c>
      <c r="C4" s="125" t="s">
        <v>75</v>
      </c>
      <c r="D4" s="8">
        <v>0</v>
      </c>
      <c r="E4" s="8">
        <v>0</v>
      </c>
      <c r="F4" s="8">
        <v>60</v>
      </c>
      <c r="G4" s="8">
        <v>0</v>
      </c>
      <c r="H4" s="8">
        <v>0</v>
      </c>
      <c r="I4" s="8">
        <v>0</v>
      </c>
      <c r="J4" s="84">
        <v>0</v>
      </c>
      <c r="K4" s="84">
        <v>0</v>
      </c>
      <c r="L4" s="10">
        <v>0</v>
      </c>
      <c r="M4" s="8">
        <v>60</v>
      </c>
      <c r="N4" s="8">
        <v>0</v>
      </c>
      <c r="O4" s="84">
        <v>0</v>
      </c>
      <c r="P4" s="84">
        <v>0</v>
      </c>
      <c r="Q4" s="8">
        <v>0</v>
      </c>
      <c r="R4" s="84">
        <v>60</v>
      </c>
      <c r="S4" s="8">
        <v>0</v>
      </c>
      <c r="T4" s="10">
        <v>6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10">
        <v>18</v>
      </c>
      <c r="AA4" s="121">
        <f>SUM(D4:Y4)-J4-K4-L4-O4-P4-R4-T4</f>
        <v>120</v>
      </c>
      <c r="AB4" s="122">
        <f>L4+T4+Z4</f>
        <v>24</v>
      </c>
      <c r="AC4" s="123">
        <f>J4++K4+O4+P4+R4</f>
        <v>60</v>
      </c>
      <c r="AD4" s="55">
        <f>AA4+AB4+AC4</f>
        <v>204</v>
      </c>
      <c r="AE4" s="7"/>
      <c r="AF4" s="60">
        <v>101.05</v>
      </c>
      <c r="AG4" s="140">
        <v>101.05</v>
      </c>
    </row>
    <row r="5" spans="1:33" ht="39.75" customHeight="1">
      <c r="A5" s="15" t="s">
        <v>2</v>
      </c>
      <c r="B5" s="62" t="s">
        <v>34</v>
      </c>
      <c r="C5" s="63" t="s">
        <v>35</v>
      </c>
      <c r="D5" s="5">
        <v>0</v>
      </c>
      <c r="E5" s="5">
        <v>0</v>
      </c>
      <c r="F5" s="5">
        <v>60</v>
      </c>
      <c r="G5" s="5">
        <v>0</v>
      </c>
      <c r="H5" s="5">
        <v>0</v>
      </c>
      <c r="I5" s="5">
        <v>0</v>
      </c>
      <c r="J5" s="85">
        <v>20</v>
      </c>
      <c r="K5" s="85">
        <v>10</v>
      </c>
      <c r="L5" s="11">
        <v>26</v>
      </c>
      <c r="M5" s="5">
        <v>0</v>
      </c>
      <c r="N5" s="5">
        <v>0</v>
      </c>
      <c r="O5" s="85">
        <v>0</v>
      </c>
      <c r="P5" s="85">
        <v>0</v>
      </c>
      <c r="Q5" s="5">
        <v>0</v>
      </c>
      <c r="R5" s="85">
        <v>0</v>
      </c>
      <c r="S5" s="5">
        <v>0</v>
      </c>
      <c r="T5" s="11">
        <v>4</v>
      </c>
      <c r="U5" s="5">
        <v>0</v>
      </c>
      <c r="V5" s="5">
        <v>0</v>
      </c>
      <c r="W5" s="5">
        <v>60</v>
      </c>
      <c r="X5" s="5">
        <v>0</v>
      </c>
      <c r="Y5" s="5">
        <v>0</v>
      </c>
      <c r="Z5" s="11">
        <v>40</v>
      </c>
      <c r="AA5" s="21">
        <f aca="true" t="shared" si="0" ref="AA5:AA12">SUM(D5:Y5)-J5-K5-L5-O5-P5-R5-T5</f>
        <v>120</v>
      </c>
      <c r="AB5" s="20">
        <f aca="true" t="shared" si="1" ref="AB5:AB12">L5+T5+Z5</f>
        <v>70</v>
      </c>
      <c r="AC5" s="29">
        <f aca="true" t="shared" si="2" ref="AC5:AC12">J5++K5+O5+P5+R5</f>
        <v>30</v>
      </c>
      <c r="AD5" s="69">
        <f aca="true" t="shared" si="3" ref="AD5:AD12">AA5+AB5+AC5</f>
        <v>220</v>
      </c>
      <c r="AE5" s="7"/>
      <c r="AF5" s="58">
        <v>99.7</v>
      </c>
      <c r="AG5" s="61">
        <v>99.7</v>
      </c>
    </row>
    <row r="6" spans="1:33" ht="39" customHeight="1">
      <c r="A6" s="15" t="s">
        <v>7</v>
      </c>
      <c r="B6" s="126" t="s">
        <v>76</v>
      </c>
      <c r="C6" s="127" t="s">
        <v>77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85">
        <v>20</v>
      </c>
      <c r="K6" s="85">
        <v>30</v>
      </c>
      <c r="L6" s="11">
        <v>4</v>
      </c>
      <c r="M6" s="5">
        <v>0</v>
      </c>
      <c r="N6" s="5">
        <v>0</v>
      </c>
      <c r="O6" s="85">
        <v>2</v>
      </c>
      <c r="P6" s="85">
        <v>0</v>
      </c>
      <c r="Q6" s="5">
        <v>0</v>
      </c>
      <c r="R6" s="85">
        <v>60</v>
      </c>
      <c r="S6" s="5">
        <v>0</v>
      </c>
      <c r="T6" s="11">
        <v>34</v>
      </c>
      <c r="U6" s="5">
        <v>60</v>
      </c>
      <c r="V6" s="5">
        <v>0</v>
      </c>
      <c r="W6" s="5">
        <v>0</v>
      </c>
      <c r="X6" s="5">
        <v>0</v>
      </c>
      <c r="Y6" s="5">
        <v>0</v>
      </c>
      <c r="Z6" s="11">
        <v>30</v>
      </c>
      <c r="AA6" s="21">
        <f t="shared" si="0"/>
        <v>60</v>
      </c>
      <c r="AB6" s="20">
        <f t="shared" si="1"/>
        <v>68</v>
      </c>
      <c r="AC6" s="29">
        <f t="shared" si="2"/>
        <v>112</v>
      </c>
      <c r="AD6" s="69">
        <f t="shared" si="3"/>
        <v>240</v>
      </c>
      <c r="AE6" s="7"/>
      <c r="AF6" s="58"/>
      <c r="AG6" s="61"/>
    </row>
    <row r="7" spans="1:33" ht="31.5" customHeight="1">
      <c r="A7" s="16">
        <v>4</v>
      </c>
      <c r="B7" s="128" t="s">
        <v>78</v>
      </c>
      <c r="C7" s="56" t="s">
        <v>79</v>
      </c>
      <c r="D7" s="5">
        <v>0</v>
      </c>
      <c r="E7" s="5">
        <v>0</v>
      </c>
      <c r="F7" s="5">
        <v>60</v>
      </c>
      <c r="G7" s="5">
        <v>0</v>
      </c>
      <c r="H7" s="5">
        <v>0</v>
      </c>
      <c r="I7" s="5">
        <v>60</v>
      </c>
      <c r="J7" s="85">
        <v>10</v>
      </c>
      <c r="K7" s="85">
        <v>20</v>
      </c>
      <c r="L7" s="11">
        <v>66</v>
      </c>
      <c r="M7" s="5">
        <v>0</v>
      </c>
      <c r="N7" s="5">
        <v>0</v>
      </c>
      <c r="O7" s="85">
        <v>0</v>
      </c>
      <c r="P7" s="85">
        <v>0</v>
      </c>
      <c r="Q7" s="5">
        <v>0</v>
      </c>
      <c r="R7" s="85">
        <v>0</v>
      </c>
      <c r="S7" s="5">
        <v>0</v>
      </c>
      <c r="T7" s="11">
        <v>12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11">
        <v>28</v>
      </c>
      <c r="AA7" s="21">
        <f t="shared" si="0"/>
        <v>120</v>
      </c>
      <c r="AB7" s="20">
        <f t="shared" si="1"/>
        <v>106</v>
      </c>
      <c r="AC7" s="29">
        <f t="shared" si="2"/>
        <v>30</v>
      </c>
      <c r="AD7" s="69">
        <f>AA7+AB7+AC7</f>
        <v>256</v>
      </c>
      <c r="AE7" s="7"/>
      <c r="AF7" s="58"/>
      <c r="AG7" s="61"/>
    </row>
    <row r="8" spans="1:33" ht="31.5" customHeight="1">
      <c r="A8" s="16">
        <v>5</v>
      </c>
      <c r="B8" s="5" t="s">
        <v>80</v>
      </c>
      <c r="C8" s="56" t="s">
        <v>81</v>
      </c>
      <c r="D8" s="5">
        <v>0</v>
      </c>
      <c r="E8" s="5">
        <v>60</v>
      </c>
      <c r="F8" s="5">
        <v>60</v>
      </c>
      <c r="G8" s="5">
        <v>0</v>
      </c>
      <c r="H8" s="5">
        <v>0</v>
      </c>
      <c r="I8" s="5">
        <v>0</v>
      </c>
      <c r="J8" s="85">
        <v>20</v>
      </c>
      <c r="K8" s="85">
        <v>10</v>
      </c>
      <c r="L8" s="11">
        <v>16</v>
      </c>
      <c r="M8" s="5">
        <v>0</v>
      </c>
      <c r="N8" s="5">
        <v>0</v>
      </c>
      <c r="O8" s="85">
        <v>2</v>
      </c>
      <c r="P8" s="85">
        <v>0</v>
      </c>
      <c r="Q8" s="5">
        <v>60</v>
      </c>
      <c r="R8" s="85">
        <v>0</v>
      </c>
      <c r="S8" s="5">
        <v>0</v>
      </c>
      <c r="T8" s="11">
        <v>6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11">
        <v>34</v>
      </c>
      <c r="AA8" s="21">
        <f t="shared" si="0"/>
        <v>180</v>
      </c>
      <c r="AB8" s="20">
        <f t="shared" si="1"/>
        <v>56</v>
      </c>
      <c r="AC8" s="29">
        <f t="shared" si="2"/>
        <v>32</v>
      </c>
      <c r="AD8" s="69">
        <f t="shared" si="3"/>
        <v>268</v>
      </c>
      <c r="AE8" s="7"/>
      <c r="AF8" s="58"/>
      <c r="AG8" s="61"/>
    </row>
    <row r="9" spans="1:33" ht="39" customHeight="1">
      <c r="A9" s="17">
        <v>6</v>
      </c>
      <c r="B9" s="57" t="s">
        <v>20</v>
      </c>
      <c r="C9" s="65" t="s">
        <v>82</v>
      </c>
      <c r="D9" s="5">
        <v>0</v>
      </c>
      <c r="E9" s="5">
        <v>0</v>
      </c>
      <c r="F9" s="5">
        <v>60</v>
      </c>
      <c r="G9" s="5">
        <v>0</v>
      </c>
      <c r="H9" s="5">
        <v>0</v>
      </c>
      <c r="I9" s="5">
        <v>0</v>
      </c>
      <c r="J9" s="85">
        <v>10</v>
      </c>
      <c r="K9" s="85">
        <v>20</v>
      </c>
      <c r="L9" s="11">
        <v>12</v>
      </c>
      <c r="M9" s="5">
        <v>0</v>
      </c>
      <c r="N9" s="5">
        <v>0</v>
      </c>
      <c r="O9" s="85">
        <v>38</v>
      </c>
      <c r="P9" s="85">
        <v>0</v>
      </c>
      <c r="Q9" s="5">
        <v>0</v>
      </c>
      <c r="R9" s="85">
        <v>0</v>
      </c>
      <c r="S9" s="5">
        <v>0</v>
      </c>
      <c r="T9" s="11">
        <v>16</v>
      </c>
      <c r="U9" s="5">
        <v>0</v>
      </c>
      <c r="V9" s="5">
        <v>0</v>
      </c>
      <c r="W9" s="5">
        <v>60</v>
      </c>
      <c r="X9" s="5">
        <v>60</v>
      </c>
      <c r="Y9" s="5">
        <v>0</v>
      </c>
      <c r="Z9" s="11">
        <v>30</v>
      </c>
      <c r="AA9" s="21">
        <f t="shared" si="0"/>
        <v>180</v>
      </c>
      <c r="AB9" s="20">
        <f t="shared" si="1"/>
        <v>58</v>
      </c>
      <c r="AC9" s="29">
        <f t="shared" si="2"/>
        <v>68</v>
      </c>
      <c r="AD9" s="69">
        <f t="shared" si="3"/>
        <v>306</v>
      </c>
      <c r="AE9" s="7"/>
      <c r="AF9" s="58">
        <v>98.35</v>
      </c>
      <c r="AG9" s="61">
        <v>98.35</v>
      </c>
    </row>
    <row r="10" spans="1:33" ht="60">
      <c r="A10" s="129">
        <v>7</v>
      </c>
      <c r="B10" s="5" t="s">
        <v>84</v>
      </c>
      <c r="C10" s="56" t="s">
        <v>85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85">
        <v>30</v>
      </c>
      <c r="K10" s="85">
        <v>0</v>
      </c>
      <c r="L10" s="11">
        <v>106</v>
      </c>
      <c r="M10" s="5">
        <v>0</v>
      </c>
      <c r="N10" s="5">
        <v>0</v>
      </c>
      <c r="O10" s="85">
        <v>60</v>
      </c>
      <c r="P10" s="85">
        <v>0</v>
      </c>
      <c r="Q10" s="5">
        <v>0</v>
      </c>
      <c r="R10" s="85">
        <v>60</v>
      </c>
      <c r="S10" s="5">
        <v>0</v>
      </c>
      <c r="T10" s="11">
        <v>4</v>
      </c>
      <c r="U10" s="5">
        <v>0</v>
      </c>
      <c r="V10" s="5">
        <v>0</v>
      </c>
      <c r="W10" s="5">
        <v>60</v>
      </c>
      <c r="X10" s="5">
        <v>0</v>
      </c>
      <c r="Y10" s="5">
        <v>0</v>
      </c>
      <c r="Z10" s="11">
        <v>24</v>
      </c>
      <c r="AA10" s="21">
        <f>SUM(D10:Y10)-J10-K10-L10-O10-P10-R10-T10</f>
        <v>60</v>
      </c>
      <c r="AB10" s="20">
        <f>L10+T10+Z10</f>
        <v>134</v>
      </c>
      <c r="AC10" s="29">
        <f>J10++K10+O10+P10+R10</f>
        <v>150</v>
      </c>
      <c r="AD10" s="69">
        <f>AA10+AB10+AC10</f>
        <v>344</v>
      </c>
      <c r="AE10" s="7"/>
      <c r="AF10" s="58"/>
      <c r="AG10" s="61"/>
    </row>
    <row r="11" spans="1:33" ht="39" customHeight="1">
      <c r="A11" s="129">
        <v>8</v>
      </c>
      <c r="B11" s="5"/>
      <c r="C11" s="56" t="s">
        <v>83</v>
      </c>
      <c r="D11" s="5">
        <v>0</v>
      </c>
      <c r="E11" s="5">
        <v>0</v>
      </c>
      <c r="F11" s="5">
        <v>60</v>
      </c>
      <c r="G11" s="5">
        <v>0</v>
      </c>
      <c r="H11" s="5">
        <v>0</v>
      </c>
      <c r="I11" s="5">
        <v>60</v>
      </c>
      <c r="J11" s="85">
        <v>30</v>
      </c>
      <c r="K11" s="85">
        <v>10</v>
      </c>
      <c r="L11" s="11">
        <v>8</v>
      </c>
      <c r="M11" s="5">
        <v>0</v>
      </c>
      <c r="N11" s="5">
        <v>0</v>
      </c>
      <c r="O11" s="85">
        <v>4</v>
      </c>
      <c r="P11" s="131">
        <v>100</v>
      </c>
      <c r="Q11" s="5">
        <v>60</v>
      </c>
      <c r="R11" s="85">
        <v>60</v>
      </c>
      <c r="S11" s="5">
        <v>0</v>
      </c>
      <c r="T11" s="11">
        <v>6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11">
        <v>8</v>
      </c>
      <c r="AA11" s="21">
        <f>SUM(D11:Y11)-J11-K11-L11-O11-P11-R11-T11</f>
        <v>180</v>
      </c>
      <c r="AB11" s="20">
        <f>L11+T11+Z11</f>
        <v>22</v>
      </c>
      <c r="AC11" s="29">
        <f>J11++K11+O11+P11+R11</f>
        <v>204</v>
      </c>
      <c r="AD11" s="69">
        <f>AA11+AB11+AC11</f>
        <v>406</v>
      </c>
      <c r="AE11" s="7"/>
      <c r="AF11" s="58"/>
      <c r="AG11" s="61"/>
    </row>
    <row r="12" spans="1:33" ht="45">
      <c r="A12" s="51">
        <v>9</v>
      </c>
      <c r="B12" s="57" t="s">
        <v>21</v>
      </c>
      <c r="C12" s="65" t="s">
        <v>22</v>
      </c>
      <c r="D12" s="5">
        <v>0</v>
      </c>
      <c r="E12" s="5">
        <v>60</v>
      </c>
      <c r="F12" s="5">
        <v>0</v>
      </c>
      <c r="G12" s="5">
        <v>0</v>
      </c>
      <c r="H12" s="5">
        <v>0</v>
      </c>
      <c r="I12" s="5">
        <v>60</v>
      </c>
      <c r="J12" s="85">
        <v>30</v>
      </c>
      <c r="K12" s="85">
        <v>20</v>
      </c>
      <c r="L12" s="11">
        <v>44</v>
      </c>
      <c r="M12" s="5">
        <v>0</v>
      </c>
      <c r="N12" s="5">
        <v>0</v>
      </c>
      <c r="O12" s="85">
        <v>42</v>
      </c>
      <c r="P12" s="85">
        <v>0</v>
      </c>
      <c r="Q12" s="5">
        <v>0</v>
      </c>
      <c r="R12" s="85">
        <v>60</v>
      </c>
      <c r="S12" s="5">
        <v>0</v>
      </c>
      <c r="T12" s="11">
        <v>30</v>
      </c>
      <c r="U12" s="5">
        <v>0</v>
      </c>
      <c r="V12" s="5">
        <v>0</v>
      </c>
      <c r="W12" s="5">
        <v>60</v>
      </c>
      <c r="X12" s="5">
        <v>0</v>
      </c>
      <c r="Y12" s="5">
        <v>60</v>
      </c>
      <c r="Z12" s="11">
        <v>20</v>
      </c>
      <c r="AA12" s="21">
        <f t="shared" si="0"/>
        <v>240</v>
      </c>
      <c r="AB12" s="20">
        <f t="shared" si="1"/>
        <v>94</v>
      </c>
      <c r="AC12" s="29">
        <f t="shared" si="2"/>
        <v>152</v>
      </c>
      <c r="AD12" s="69">
        <f t="shared" si="3"/>
        <v>486</v>
      </c>
      <c r="AE12" s="7"/>
      <c r="AF12" s="58">
        <v>97</v>
      </c>
      <c r="AG12" s="61">
        <v>97</v>
      </c>
    </row>
    <row r="13" spans="1:33" ht="31.5" customHeight="1">
      <c r="A13" s="129">
        <v>10</v>
      </c>
      <c r="B13" s="5" t="s">
        <v>86</v>
      </c>
      <c r="C13" s="13" t="s">
        <v>87</v>
      </c>
      <c r="D13" s="5">
        <v>0</v>
      </c>
      <c r="E13" s="5">
        <v>60</v>
      </c>
      <c r="F13" s="5">
        <v>60</v>
      </c>
      <c r="G13" s="5">
        <v>0</v>
      </c>
      <c r="H13" s="5">
        <v>0</v>
      </c>
      <c r="I13" s="5">
        <v>0</v>
      </c>
      <c r="J13" s="85">
        <v>10</v>
      </c>
      <c r="K13" s="85">
        <v>20</v>
      </c>
      <c r="L13" s="11">
        <v>0</v>
      </c>
      <c r="M13" s="5">
        <v>0</v>
      </c>
      <c r="N13" s="5">
        <v>0</v>
      </c>
      <c r="O13" s="85">
        <v>32</v>
      </c>
      <c r="P13" s="85">
        <v>0</v>
      </c>
      <c r="Q13" s="131">
        <v>100</v>
      </c>
      <c r="R13" s="131">
        <v>100</v>
      </c>
      <c r="S13" s="131">
        <v>100</v>
      </c>
      <c r="T13" s="131">
        <v>200</v>
      </c>
      <c r="U13" s="131">
        <v>100</v>
      </c>
      <c r="V13" s="131">
        <v>100</v>
      </c>
      <c r="W13" s="131">
        <v>100</v>
      </c>
      <c r="X13" s="131">
        <v>100</v>
      </c>
      <c r="Y13" s="131">
        <v>100</v>
      </c>
      <c r="Z13" s="11">
        <v>0</v>
      </c>
      <c r="AA13" s="21">
        <f>SUM(D13:Y13)-J13-K13-L13-O13-P13-R13-T13</f>
        <v>820</v>
      </c>
      <c r="AB13" s="20">
        <f>L13+T13+Z13</f>
        <v>200</v>
      </c>
      <c r="AC13" s="29">
        <f>J13++K13+O13+P13+R13</f>
        <v>162</v>
      </c>
      <c r="AD13" s="69">
        <f>AA13+AB13+AC13</f>
        <v>1182</v>
      </c>
      <c r="AE13" s="7"/>
      <c r="AF13" s="133"/>
      <c r="AG13" s="134"/>
    </row>
    <row r="14" spans="1:33" ht="31.5" customHeight="1">
      <c r="A14" s="129">
        <v>11</v>
      </c>
      <c r="B14" s="5" t="s">
        <v>90</v>
      </c>
      <c r="C14" s="13" t="s">
        <v>91</v>
      </c>
      <c r="D14" s="5">
        <v>0</v>
      </c>
      <c r="E14" s="5">
        <v>60</v>
      </c>
      <c r="F14" s="5">
        <v>60</v>
      </c>
      <c r="G14" s="5">
        <v>0</v>
      </c>
      <c r="H14" s="5">
        <v>0</v>
      </c>
      <c r="I14" s="5">
        <v>0</v>
      </c>
      <c r="J14" s="85">
        <v>10</v>
      </c>
      <c r="K14" s="85">
        <v>10</v>
      </c>
      <c r="L14" s="11">
        <v>0</v>
      </c>
      <c r="M14" s="5">
        <v>0</v>
      </c>
      <c r="N14" s="5">
        <v>0</v>
      </c>
      <c r="O14" s="85">
        <v>60</v>
      </c>
      <c r="P14" s="85">
        <v>0</v>
      </c>
      <c r="Q14" s="131">
        <v>100</v>
      </c>
      <c r="R14" s="131">
        <v>100</v>
      </c>
      <c r="S14" s="131">
        <v>100</v>
      </c>
      <c r="T14" s="131">
        <v>200</v>
      </c>
      <c r="U14" s="131">
        <v>100</v>
      </c>
      <c r="V14" s="131">
        <v>100</v>
      </c>
      <c r="W14" s="131">
        <v>100</v>
      </c>
      <c r="X14" s="131">
        <v>100</v>
      </c>
      <c r="Y14" s="131">
        <v>100</v>
      </c>
      <c r="Z14" s="11">
        <v>0</v>
      </c>
      <c r="AA14" s="21">
        <f>SUM(D14:Y14)-J14-K14-L14-O14-P14-R14-T14</f>
        <v>820</v>
      </c>
      <c r="AB14" s="20">
        <f>L14+T14+Z14</f>
        <v>200</v>
      </c>
      <c r="AC14" s="29">
        <f>J14++K14+O14+P14+R14</f>
        <v>180</v>
      </c>
      <c r="AD14" s="69">
        <f>AA14+AB14+AC14</f>
        <v>1200</v>
      </c>
      <c r="AE14" s="7"/>
      <c r="AF14" s="58"/>
      <c r="AG14" s="135"/>
    </row>
    <row r="15" spans="1:35" ht="42" customHeight="1">
      <c r="A15" s="51">
        <v>12</v>
      </c>
      <c r="B15" s="5" t="s">
        <v>88</v>
      </c>
      <c r="C15" s="132" t="s">
        <v>89</v>
      </c>
      <c r="D15" s="5">
        <v>0</v>
      </c>
      <c r="E15" s="5">
        <v>60</v>
      </c>
      <c r="F15" s="5">
        <v>60</v>
      </c>
      <c r="G15" s="5">
        <v>0</v>
      </c>
      <c r="H15" s="5">
        <v>0</v>
      </c>
      <c r="I15" s="5">
        <v>0</v>
      </c>
      <c r="J15" s="85">
        <v>10</v>
      </c>
      <c r="K15" s="85">
        <v>20</v>
      </c>
      <c r="L15" s="11">
        <v>0</v>
      </c>
      <c r="M15" s="5">
        <v>0</v>
      </c>
      <c r="N15" s="5">
        <v>0</v>
      </c>
      <c r="O15" s="85">
        <v>60</v>
      </c>
      <c r="P15" s="85">
        <v>0</v>
      </c>
      <c r="Q15" s="131">
        <v>100</v>
      </c>
      <c r="R15" s="131">
        <v>100</v>
      </c>
      <c r="S15" s="131">
        <v>100</v>
      </c>
      <c r="T15" s="131">
        <v>200</v>
      </c>
      <c r="U15" s="131">
        <v>100</v>
      </c>
      <c r="V15" s="131">
        <v>100</v>
      </c>
      <c r="W15" s="131">
        <v>100</v>
      </c>
      <c r="X15" s="131">
        <v>100</v>
      </c>
      <c r="Y15" s="131">
        <v>100</v>
      </c>
      <c r="Z15" s="11">
        <v>0</v>
      </c>
      <c r="AA15" s="21">
        <f>SUM(D15:Y15)-J15-K15-L15-O15-P15-R15-T15</f>
        <v>820</v>
      </c>
      <c r="AB15" s="20">
        <f>L15+T15+Z15</f>
        <v>200</v>
      </c>
      <c r="AC15" s="29">
        <f>J15++K15+O15+P15+R15</f>
        <v>190</v>
      </c>
      <c r="AD15" s="69">
        <f>AA15+AB15+AC15</f>
        <v>1210</v>
      </c>
      <c r="AE15" s="68"/>
      <c r="AF15" s="136"/>
      <c r="AG15" s="137"/>
      <c r="AH15" s="1"/>
      <c r="AI15" s="1"/>
    </row>
    <row r="16" spans="1:35" ht="45.75" thickBot="1">
      <c r="A16" s="129">
        <v>13</v>
      </c>
      <c r="B16" s="5"/>
      <c r="C16" s="13" t="s">
        <v>92</v>
      </c>
      <c r="D16" s="5">
        <v>60</v>
      </c>
      <c r="E16" s="5">
        <v>60</v>
      </c>
      <c r="F16" s="5">
        <v>60</v>
      </c>
      <c r="G16" s="5">
        <v>0</v>
      </c>
      <c r="H16" s="5">
        <v>0</v>
      </c>
      <c r="I16" s="5">
        <v>0</v>
      </c>
      <c r="J16" s="85">
        <v>60</v>
      </c>
      <c r="K16" s="85">
        <v>60</v>
      </c>
      <c r="L16" s="131">
        <v>200</v>
      </c>
      <c r="M16" s="5">
        <v>0</v>
      </c>
      <c r="N16" s="5">
        <v>0</v>
      </c>
      <c r="O16" s="131">
        <v>100</v>
      </c>
      <c r="P16" s="131">
        <v>100</v>
      </c>
      <c r="Q16" s="131">
        <v>100</v>
      </c>
      <c r="R16" s="131">
        <v>100</v>
      </c>
      <c r="S16" s="131">
        <v>100</v>
      </c>
      <c r="T16" s="131">
        <v>200</v>
      </c>
      <c r="U16" s="131">
        <v>100</v>
      </c>
      <c r="V16" s="131">
        <v>100</v>
      </c>
      <c r="W16" s="131">
        <v>100</v>
      </c>
      <c r="X16" s="131">
        <v>100</v>
      </c>
      <c r="Y16" s="131">
        <v>100</v>
      </c>
      <c r="Z16" s="11">
        <v>0</v>
      </c>
      <c r="AA16" s="21">
        <f>SUM(D16:Y16)-J16-K16-L16-O16-P16-R16-T16</f>
        <v>880</v>
      </c>
      <c r="AB16" s="20">
        <f>L16+T16+Z16</f>
        <v>400</v>
      </c>
      <c r="AC16" s="29">
        <f>J16++K16+O16+P16+R16</f>
        <v>420</v>
      </c>
      <c r="AD16" s="69">
        <f>AA16+AB16+AC16</f>
        <v>1700</v>
      </c>
      <c r="AE16" s="68"/>
      <c r="AF16" s="138"/>
      <c r="AG16" s="139"/>
      <c r="AH16" s="1"/>
      <c r="AI16" s="1"/>
    </row>
    <row r="17" spans="1:35" ht="15.75">
      <c r="A17" s="42"/>
      <c r="B17" s="46"/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2"/>
      <c r="AA17" s="42"/>
      <c r="AB17" s="42"/>
      <c r="AC17" s="47"/>
      <c r="AD17" s="48"/>
      <c r="AE17" s="68"/>
      <c r="AF17" s="68"/>
      <c r="AG17" s="1"/>
      <c r="AH17" s="1"/>
      <c r="AI17" s="1"/>
    </row>
    <row r="18" spans="1:32" s="1" customFormat="1" ht="36.75" customHeight="1">
      <c r="A18" s="42"/>
      <c r="B18" s="46"/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2"/>
      <c r="AA18" s="42"/>
      <c r="AB18" s="42"/>
      <c r="AC18" s="47"/>
      <c r="AD18" s="48"/>
      <c r="AE18" s="68"/>
      <c r="AF18" s="68"/>
    </row>
    <row r="19" spans="1:30" s="1" customFormat="1" ht="27" customHeight="1">
      <c r="A19" s="42"/>
      <c r="B19" s="42"/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2"/>
      <c r="AA19" s="42"/>
      <c r="AB19" s="42"/>
      <c r="AC19" s="47"/>
      <c r="AD19" s="48"/>
    </row>
    <row r="20" spans="1:35" ht="21.75" customHeight="1">
      <c r="A20" s="42"/>
      <c r="B20" s="42"/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2"/>
      <c r="AA20" s="42"/>
      <c r="AB20" s="42"/>
      <c r="AC20" s="47"/>
      <c r="AD20" s="48"/>
      <c r="AE20" s="1"/>
      <c r="AF20" s="1"/>
      <c r="AG20" s="1"/>
      <c r="AH20" s="1"/>
      <c r="AI20" s="1"/>
    </row>
    <row r="21" spans="1:35" ht="29.25" customHeight="1">
      <c r="A21" s="42"/>
      <c r="B21" s="42"/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2"/>
      <c r="AA21" s="42"/>
      <c r="AB21" s="42"/>
      <c r="AC21" s="47"/>
      <c r="AD21" s="48"/>
      <c r="AE21" s="1"/>
      <c r="AF21" s="1"/>
      <c r="AG21" s="1"/>
      <c r="AH21" s="1"/>
      <c r="AI21" s="1"/>
    </row>
    <row r="22" spans="1:35" ht="24" customHeight="1">
      <c r="A22" s="42"/>
      <c r="B22" s="42"/>
      <c r="C22" s="49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2"/>
      <c r="AA22" s="42"/>
      <c r="AB22" s="42"/>
      <c r="AC22" s="47"/>
      <c r="AD22" s="1"/>
      <c r="AE22" s="1"/>
      <c r="AF22" s="1"/>
      <c r="AG22" s="1"/>
      <c r="AH22" s="1"/>
      <c r="AI22" s="1"/>
    </row>
    <row r="23" spans="1:32" ht="21.75" customHeight="1">
      <c r="A23" s="42"/>
      <c r="B23" s="42"/>
      <c r="C23" s="49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2"/>
      <c r="AA23" s="42"/>
      <c r="AB23" s="42"/>
      <c r="AC23" s="47"/>
      <c r="AD23" s="1"/>
      <c r="AE23" s="43"/>
      <c r="AF23" s="43"/>
    </row>
    <row r="24" spans="1:32" ht="21" customHeight="1">
      <c r="A24" s="42"/>
      <c r="B24" s="42"/>
      <c r="C24" s="49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2"/>
      <c r="AA24" s="42"/>
      <c r="AB24" s="42"/>
      <c r="AC24" s="47"/>
      <c r="AD24" s="1"/>
      <c r="AE24" s="43"/>
      <c r="AF24" s="43"/>
    </row>
    <row r="25" spans="1:32" ht="20.25" customHeight="1">
      <c r="A25" s="42"/>
      <c r="B25" s="42"/>
      <c r="C25" s="49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2"/>
      <c r="AA25" s="42"/>
      <c r="AB25" s="42"/>
      <c r="AC25" s="47"/>
      <c r="AD25" s="1"/>
      <c r="AE25" s="43"/>
      <c r="AF25" s="43"/>
    </row>
    <row r="26" spans="1:32" ht="23.25" customHeight="1">
      <c r="A26" s="42"/>
      <c r="B26" s="42"/>
      <c r="C26" s="49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2"/>
      <c r="AA26" s="42"/>
      <c r="AB26" s="42"/>
      <c r="AC26" s="47"/>
      <c r="AD26" s="1"/>
      <c r="AE26" s="43"/>
      <c r="AF26" s="43"/>
    </row>
    <row r="27" spans="1:32" ht="20.25" customHeight="1">
      <c r="A27" s="42"/>
      <c r="B27" s="42"/>
      <c r="C27" s="49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2"/>
      <c r="AA27" s="42"/>
      <c r="AB27" s="42"/>
      <c r="AC27" s="47"/>
      <c r="AD27" s="1"/>
      <c r="AE27" s="43"/>
      <c r="AF27" s="43"/>
    </row>
    <row r="28" spans="1:32" ht="20.25" customHeight="1">
      <c r="A28" s="42"/>
      <c r="B28" s="42"/>
      <c r="C28" s="49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2"/>
      <c r="AA28" s="42"/>
      <c r="AB28" s="42"/>
      <c r="AC28" s="47"/>
      <c r="AD28" s="1"/>
      <c r="AE28" s="43"/>
      <c r="AF28" s="43"/>
    </row>
    <row r="29" spans="1:32" ht="21" customHeight="1">
      <c r="A29" s="42"/>
      <c r="B29" s="42"/>
      <c r="C29" s="49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2"/>
      <c r="AA29" s="42"/>
      <c r="AB29" s="42"/>
      <c r="AC29" s="47"/>
      <c r="AD29" s="1"/>
      <c r="AE29" s="43"/>
      <c r="AF29" s="43"/>
    </row>
    <row r="30" spans="1:32" ht="27" customHeight="1">
      <c r="A30" s="42"/>
      <c r="B30" s="42"/>
      <c r="C30" s="49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2"/>
      <c r="AA30" s="42"/>
      <c r="AB30" s="42"/>
      <c r="AC30" s="47"/>
      <c r="AD30" s="1"/>
      <c r="AE30" s="43"/>
      <c r="AF30" s="43"/>
    </row>
    <row r="31" spans="1:32" ht="21" customHeight="1">
      <c r="A31" s="42"/>
      <c r="B31" s="42"/>
      <c r="C31" s="43"/>
      <c r="D31" s="43"/>
      <c r="E31" s="43"/>
      <c r="F31" s="43"/>
      <c r="G31" s="43"/>
      <c r="H31" s="43"/>
      <c r="I31" s="43"/>
      <c r="J31" s="43"/>
      <c r="K31" s="44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</row>
    <row r="32" spans="1:32" ht="12.7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</row>
    <row r="33" spans="1:31" ht="12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</row>
    <row r="34" spans="1:31" ht="12.7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</row>
  </sheetData>
  <sheetProtection/>
  <mergeCells count="4">
    <mergeCell ref="AG1:AG2"/>
    <mergeCell ref="AF1:AF2"/>
    <mergeCell ref="AA1:AA2"/>
    <mergeCell ref="AD1:AD2"/>
  </mergeCells>
  <printOptions/>
  <pageMargins left="0.7" right="0.7" top="0.75" bottom="0.75" header="0.3" footer="0.3"/>
  <pageSetup horizontalDpi="300" verticalDpi="300" orientation="landscape" paperSize="9" scale="30" r:id="rId1"/>
  <headerFooter>
    <oddHeader>&amp;C&amp;"Times New Roman,Félkövér"&amp;16Gyermeknap Kupa 2022
Családi verseny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AI9"/>
  <sheetViews>
    <sheetView zoomScaleSheetLayoutView="100" workbookViewId="0" topLeftCell="A1">
      <selection activeCell="AE12" sqref="AE12"/>
    </sheetView>
  </sheetViews>
  <sheetFormatPr defaultColWidth="9.140625" defaultRowHeight="12.75"/>
  <cols>
    <col min="2" max="2" width="9.28125" style="0" customWidth="1"/>
    <col min="3" max="3" width="18.57421875" style="0" customWidth="1"/>
    <col min="4" max="4" width="18.140625" style="0" customWidth="1"/>
    <col min="5" max="6" width="3.7109375" style="0" bestFit="1" customWidth="1"/>
    <col min="7" max="7" width="4.00390625" style="0" bestFit="1" customWidth="1"/>
    <col min="8" max="8" width="3.7109375" style="0" bestFit="1" customWidth="1"/>
    <col min="9" max="13" width="4.00390625" style="0" bestFit="1" customWidth="1"/>
    <col min="14" max="14" width="6.28125" style="0" bestFit="1" customWidth="1"/>
    <col min="15" max="15" width="3.7109375" style="0" bestFit="1" customWidth="1"/>
    <col min="16" max="16" width="4.00390625" style="0" bestFit="1" customWidth="1"/>
    <col min="17" max="17" width="3.7109375" style="0" bestFit="1" customWidth="1"/>
    <col min="18" max="18" width="6.421875" style="0" customWidth="1"/>
    <col min="19" max="19" width="4.28125" style="0" bestFit="1" customWidth="1"/>
    <col min="20" max="21" width="4.00390625" style="0" bestFit="1" customWidth="1"/>
    <col min="22" max="22" width="3.7109375" style="0" bestFit="1" customWidth="1"/>
    <col min="23" max="24" width="4.00390625" style="0" bestFit="1" customWidth="1"/>
    <col min="25" max="25" width="6.421875" style="0" bestFit="1" customWidth="1"/>
    <col min="26" max="26" width="4.8515625" style="0" customWidth="1"/>
    <col min="27" max="29" width="3.7109375" style="0" bestFit="1" customWidth="1"/>
    <col min="30" max="30" width="6.421875" style="0" bestFit="1" customWidth="1"/>
    <col min="31" max="31" width="5.140625" style="0" bestFit="1" customWidth="1"/>
    <col min="32" max="32" width="7.7109375" style="0" customWidth="1"/>
    <col min="33" max="33" width="7.421875" style="0" customWidth="1"/>
    <col min="34" max="34" width="7.140625" style="0" customWidth="1"/>
  </cols>
  <sheetData>
    <row r="1" ht="13.5" thickBot="1"/>
    <row r="2" spans="2:34" ht="16.5" thickBot="1">
      <c r="B2" s="189" t="s">
        <v>93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1"/>
    </row>
    <row r="3" spans="2:35" ht="123.75" customHeight="1">
      <c r="B3" s="149" t="s">
        <v>0</v>
      </c>
      <c r="C3" s="150" t="s">
        <v>14</v>
      </c>
      <c r="D3" s="150" t="s">
        <v>94</v>
      </c>
      <c r="E3" s="141" t="s">
        <v>95</v>
      </c>
      <c r="F3" s="141" t="s">
        <v>96</v>
      </c>
      <c r="G3" s="141" t="s">
        <v>97</v>
      </c>
      <c r="H3" s="141" t="s">
        <v>98</v>
      </c>
      <c r="I3" s="141" t="s">
        <v>99</v>
      </c>
      <c r="J3" s="141" t="s">
        <v>100</v>
      </c>
      <c r="K3" s="141" t="s">
        <v>101</v>
      </c>
      <c r="L3" s="141" t="s">
        <v>102</v>
      </c>
      <c r="M3" s="141" t="s">
        <v>103</v>
      </c>
      <c r="N3" s="141" t="s">
        <v>104</v>
      </c>
      <c r="O3" s="141" t="s">
        <v>105</v>
      </c>
      <c r="P3" s="141" t="s">
        <v>106</v>
      </c>
      <c r="Q3" s="141" t="s">
        <v>107</v>
      </c>
      <c r="R3" s="141" t="s">
        <v>108</v>
      </c>
      <c r="S3" s="141" t="s">
        <v>109</v>
      </c>
      <c r="T3" s="141" t="s">
        <v>110</v>
      </c>
      <c r="U3" s="141" t="s">
        <v>111</v>
      </c>
      <c r="V3" s="141" t="s">
        <v>112</v>
      </c>
      <c r="W3" s="141" t="s">
        <v>113</v>
      </c>
      <c r="X3" s="141" t="s">
        <v>114</v>
      </c>
      <c r="Y3" s="141" t="s">
        <v>115</v>
      </c>
      <c r="Z3" s="141" t="s">
        <v>116</v>
      </c>
      <c r="AA3" s="141" t="s">
        <v>117</v>
      </c>
      <c r="AB3" s="141" t="s">
        <v>118</v>
      </c>
      <c r="AC3" s="141" t="s">
        <v>119</v>
      </c>
      <c r="AD3" s="141" t="s">
        <v>120</v>
      </c>
      <c r="AE3" s="141" t="s">
        <v>121</v>
      </c>
      <c r="AF3" s="142" t="s">
        <v>10</v>
      </c>
      <c r="AG3" s="142" t="s">
        <v>122</v>
      </c>
      <c r="AH3" s="143" t="s">
        <v>123</v>
      </c>
      <c r="AI3" s="144"/>
    </row>
    <row r="4" spans="2:34" ht="42.75">
      <c r="B4" s="151"/>
      <c r="C4" s="152"/>
      <c r="D4" s="152"/>
      <c r="E4" s="153"/>
      <c r="F4" s="153"/>
      <c r="G4" s="153"/>
      <c r="H4" s="153"/>
      <c r="I4" s="153"/>
      <c r="J4" s="153"/>
      <c r="K4" s="153"/>
      <c r="L4" s="153"/>
      <c r="M4" s="153"/>
      <c r="N4" s="130" t="s">
        <v>124</v>
      </c>
      <c r="O4" s="153"/>
      <c r="P4" s="153"/>
      <c r="Q4" s="153"/>
      <c r="R4" s="130" t="s">
        <v>52</v>
      </c>
      <c r="S4" s="130" t="s">
        <v>125</v>
      </c>
      <c r="T4" s="153"/>
      <c r="U4" s="153"/>
      <c r="V4" s="153"/>
      <c r="W4" s="153"/>
      <c r="X4" s="153"/>
      <c r="Y4" s="130" t="s">
        <v>126</v>
      </c>
      <c r="Z4" s="153"/>
      <c r="AA4" s="153"/>
      <c r="AB4" s="153"/>
      <c r="AC4" s="153"/>
      <c r="AD4" s="153"/>
      <c r="AE4" s="130" t="s">
        <v>127</v>
      </c>
      <c r="AF4" s="152"/>
      <c r="AG4" s="152"/>
      <c r="AH4" s="154"/>
    </row>
    <row r="5" spans="2:34" ht="28.5">
      <c r="B5" s="155">
        <v>1</v>
      </c>
      <c r="C5" s="126" t="s">
        <v>128</v>
      </c>
      <c r="D5" s="159" t="s">
        <v>129</v>
      </c>
      <c r="E5" s="5">
        <v>0</v>
      </c>
      <c r="F5" s="5">
        <v>0</v>
      </c>
      <c r="G5" s="5">
        <v>0</v>
      </c>
      <c r="H5" s="5">
        <v>0</v>
      </c>
      <c r="I5" s="5">
        <v>60</v>
      </c>
      <c r="J5" s="5">
        <v>0</v>
      </c>
      <c r="K5" s="5">
        <v>0</v>
      </c>
      <c r="L5" s="5">
        <v>0</v>
      </c>
      <c r="M5" s="5">
        <v>0</v>
      </c>
      <c r="N5" s="160">
        <v>14</v>
      </c>
      <c r="O5" s="5">
        <v>0</v>
      </c>
      <c r="P5" s="5">
        <v>0</v>
      </c>
      <c r="Q5" s="5">
        <v>0</v>
      </c>
      <c r="R5" s="5">
        <v>3</v>
      </c>
      <c r="S5" s="5">
        <v>0</v>
      </c>
      <c r="T5" s="5">
        <v>40</v>
      </c>
      <c r="U5" s="5">
        <v>0</v>
      </c>
      <c r="V5" s="5">
        <v>0</v>
      </c>
      <c r="W5" s="5">
        <v>0</v>
      </c>
      <c r="X5" s="5">
        <v>0</v>
      </c>
      <c r="Y5" s="160">
        <v>40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160">
        <v>30</v>
      </c>
      <c r="AF5" s="145">
        <f>SUM(E5:M5)+SUM(O5:X5)+SUM(Z5:AD5)</f>
        <v>103</v>
      </c>
      <c r="AG5" s="145">
        <f>N5+Y5+AE5</f>
        <v>84</v>
      </c>
      <c r="AH5" s="146">
        <f>AF5+AG5</f>
        <v>187</v>
      </c>
    </row>
    <row r="6" spans="2:34" ht="42.75">
      <c r="B6" s="155">
        <f>B5+1</f>
        <v>2</v>
      </c>
      <c r="C6" s="126" t="s">
        <v>130</v>
      </c>
      <c r="D6" s="159" t="s">
        <v>131</v>
      </c>
      <c r="E6" s="5">
        <v>0</v>
      </c>
      <c r="F6" s="5">
        <v>0</v>
      </c>
      <c r="G6" s="5">
        <v>60</v>
      </c>
      <c r="H6" s="5">
        <v>0</v>
      </c>
      <c r="I6" s="5">
        <v>0</v>
      </c>
      <c r="J6" s="5">
        <v>0</v>
      </c>
      <c r="K6" s="5">
        <v>20</v>
      </c>
      <c r="L6" s="5">
        <v>0</v>
      </c>
      <c r="M6" s="5">
        <v>0</v>
      </c>
      <c r="N6" s="160">
        <v>12</v>
      </c>
      <c r="O6" s="5">
        <v>0</v>
      </c>
      <c r="P6" s="5">
        <v>60</v>
      </c>
      <c r="Q6" s="5">
        <v>0</v>
      </c>
      <c r="R6" s="5">
        <v>5</v>
      </c>
      <c r="S6" s="5">
        <v>0</v>
      </c>
      <c r="T6" s="5">
        <v>0</v>
      </c>
      <c r="U6" s="5">
        <v>0</v>
      </c>
      <c r="V6" s="5">
        <v>0</v>
      </c>
      <c r="W6" s="5">
        <v>60</v>
      </c>
      <c r="X6" s="5">
        <v>60</v>
      </c>
      <c r="Y6" s="160">
        <v>18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160">
        <v>22</v>
      </c>
      <c r="AF6" s="145">
        <f>SUM(E6:M6)+SUM(O6:X6)+SUM(Z6:AD6)</f>
        <v>265</v>
      </c>
      <c r="AG6" s="145">
        <f>N6+Y6+AE6</f>
        <v>52</v>
      </c>
      <c r="AH6" s="146">
        <f>AF6+AG6</f>
        <v>317</v>
      </c>
    </row>
    <row r="7" spans="2:34" ht="15">
      <c r="B7" s="155">
        <f>B6+1</f>
        <v>3</v>
      </c>
      <c r="C7" s="126" t="s">
        <v>132</v>
      </c>
      <c r="D7" s="159" t="s">
        <v>133</v>
      </c>
      <c r="E7" s="5">
        <v>0</v>
      </c>
      <c r="F7" s="5">
        <v>0</v>
      </c>
      <c r="G7" s="5">
        <v>60</v>
      </c>
      <c r="H7" s="5">
        <v>0</v>
      </c>
      <c r="I7" s="5">
        <v>0</v>
      </c>
      <c r="J7" s="5">
        <v>0</v>
      </c>
      <c r="K7" s="5">
        <v>20</v>
      </c>
      <c r="L7" s="5">
        <v>40</v>
      </c>
      <c r="M7" s="5">
        <v>0</v>
      </c>
      <c r="N7" s="160">
        <v>46</v>
      </c>
      <c r="O7" s="5">
        <v>0</v>
      </c>
      <c r="P7" s="5">
        <v>0</v>
      </c>
      <c r="Q7" s="5">
        <v>0</v>
      </c>
      <c r="R7" s="5">
        <v>12</v>
      </c>
      <c r="S7" s="5">
        <v>0</v>
      </c>
      <c r="T7" s="5">
        <v>80</v>
      </c>
      <c r="U7" s="5">
        <v>0</v>
      </c>
      <c r="V7" s="5">
        <v>0</v>
      </c>
      <c r="W7" s="5">
        <v>0</v>
      </c>
      <c r="X7" s="5">
        <v>0</v>
      </c>
      <c r="Y7" s="160">
        <v>58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160">
        <v>18</v>
      </c>
      <c r="AF7" s="145">
        <f>SUM(E7:M7)+SUM(O7:X7)+SUM(Z7:AD7)</f>
        <v>212</v>
      </c>
      <c r="AG7" s="145">
        <f>N7+Y7+AE7</f>
        <v>122</v>
      </c>
      <c r="AH7" s="146">
        <f>AF7+AG7</f>
        <v>334</v>
      </c>
    </row>
    <row r="8" spans="2:34" ht="45">
      <c r="B8" s="155">
        <f>B7+1</f>
        <v>4</v>
      </c>
      <c r="C8" s="5" t="s">
        <v>134</v>
      </c>
      <c r="D8" s="157" t="s">
        <v>135</v>
      </c>
      <c r="E8" s="5">
        <v>0</v>
      </c>
      <c r="F8" s="5">
        <v>0</v>
      </c>
      <c r="G8" s="5">
        <v>0</v>
      </c>
      <c r="H8" s="5">
        <v>0</v>
      </c>
      <c r="I8" s="5">
        <v>60</v>
      </c>
      <c r="J8" s="5">
        <v>0</v>
      </c>
      <c r="K8" s="5">
        <v>80</v>
      </c>
      <c r="L8" s="5">
        <v>0</v>
      </c>
      <c r="M8" s="5">
        <v>60</v>
      </c>
      <c r="N8" s="160">
        <v>10</v>
      </c>
      <c r="O8" s="5">
        <v>0</v>
      </c>
      <c r="P8" s="5">
        <v>0</v>
      </c>
      <c r="Q8" s="5">
        <v>0</v>
      </c>
      <c r="R8" s="5">
        <v>2</v>
      </c>
      <c r="S8" s="5">
        <v>0</v>
      </c>
      <c r="T8" s="5">
        <v>80</v>
      </c>
      <c r="U8" s="5">
        <v>0</v>
      </c>
      <c r="V8" s="5">
        <v>0</v>
      </c>
      <c r="W8" s="5">
        <v>0</v>
      </c>
      <c r="X8" s="5">
        <v>60</v>
      </c>
      <c r="Y8" s="160">
        <v>30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160">
        <v>50</v>
      </c>
      <c r="AF8" s="145">
        <f>SUM(E8:M8)+SUM(O8:X8)+SUM(Z8:AD8)</f>
        <v>342</v>
      </c>
      <c r="AG8" s="145">
        <f>N8+Y8+AE8</f>
        <v>90</v>
      </c>
      <c r="AH8" s="146">
        <f>AF8+AG8</f>
        <v>432</v>
      </c>
    </row>
    <row r="9" spans="2:34" ht="30.75" thickBot="1">
      <c r="B9" s="156">
        <f>B8+1</f>
        <v>5</v>
      </c>
      <c r="C9" s="6" t="s">
        <v>136</v>
      </c>
      <c r="D9" s="158" t="s">
        <v>137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60</v>
      </c>
      <c r="K9" s="6">
        <v>0</v>
      </c>
      <c r="L9" s="6">
        <v>60</v>
      </c>
      <c r="M9" s="6">
        <v>0</v>
      </c>
      <c r="N9" s="161">
        <v>92</v>
      </c>
      <c r="O9" s="6">
        <v>0</v>
      </c>
      <c r="P9" s="6">
        <v>0</v>
      </c>
      <c r="Q9" s="6">
        <v>0</v>
      </c>
      <c r="R9" s="6">
        <v>2</v>
      </c>
      <c r="S9" s="6">
        <v>0</v>
      </c>
      <c r="T9" s="6">
        <v>60</v>
      </c>
      <c r="U9" s="6">
        <v>30</v>
      </c>
      <c r="V9" s="6">
        <v>0</v>
      </c>
      <c r="W9" s="6">
        <v>0</v>
      </c>
      <c r="X9" s="6">
        <v>60</v>
      </c>
      <c r="Y9" s="161">
        <v>140</v>
      </c>
      <c r="Z9" s="6">
        <v>60</v>
      </c>
      <c r="AA9" s="6">
        <v>0</v>
      </c>
      <c r="AB9" s="6">
        <v>0</v>
      </c>
      <c r="AC9" s="6">
        <v>0</v>
      </c>
      <c r="AD9" s="6">
        <v>60</v>
      </c>
      <c r="AE9" s="161">
        <v>42</v>
      </c>
      <c r="AF9" s="147">
        <f>SUM(E9:M9)+SUM(O9:X9)+SUM(Z9:AD9)</f>
        <v>392</v>
      </c>
      <c r="AG9" s="147">
        <f>N9+Y9+AE9</f>
        <v>274</v>
      </c>
      <c r="AH9" s="148">
        <f>AF9+AG9</f>
        <v>666</v>
      </c>
    </row>
  </sheetData>
  <sheetProtection/>
  <mergeCells count="1">
    <mergeCell ref="B2:AH2"/>
  </mergeCells>
  <printOptions/>
  <pageMargins left="0.7" right="0.7" top="0.75" bottom="0.75" header="0.3" footer="0.3"/>
  <pageSetup orientation="landscape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D9"/>
  <sheetViews>
    <sheetView zoomScalePageLayoutView="0" workbookViewId="0" topLeftCell="A1">
      <selection activeCell="U17" sqref="U17"/>
    </sheetView>
  </sheetViews>
  <sheetFormatPr defaultColWidth="9.140625" defaultRowHeight="12.75"/>
  <cols>
    <col min="1" max="1" width="10.00390625" style="0" customWidth="1"/>
    <col min="2" max="2" width="22.140625" style="0" customWidth="1"/>
    <col min="3" max="3" width="23.28125" style="0" customWidth="1"/>
    <col min="4" max="12" width="3.57421875" style="0" bestFit="1" customWidth="1"/>
    <col min="13" max="13" width="6.140625" style="0" bestFit="1" customWidth="1"/>
    <col min="14" max="15" width="3.57421875" style="0" bestFit="1" customWidth="1"/>
    <col min="16" max="16" width="9.00390625" style="0" customWidth="1"/>
    <col min="17" max="20" width="3.57421875" style="0" bestFit="1" customWidth="1"/>
    <col min="21" max="21" width="5.00390625" style="0" bestFit="1" customWidth="1"/>
    <col min="22" max="25" width="3.57421875" style="0" bestFit="1" customWidth="1"/>
    <col min="26" max="26" width="6.28125" style="0" bestFit="1" customWidth="1"/>
    <col min="27" max="27" width="7.8515625" style="0" customWidth="1"/>
    <col min="28" max="28" width="7.00390625" style="0" customWidth="1"/>
    <col min="29" max="29" width="8.00390625" style="0" customWidth="1"/>
  </cols>
  <sheetData>
    <row r="1" ht="13.5" thickBot="1"/>
    <row r="2" spans="1:30" ht="16.5" thickBot="1">
      <c r="A2" s="189" t="s">
        <v>138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1"/>
    </row>
    <row r="3" spans="1:30" ht="134.25" customHeight="1">
      <c r="A3" s="149" t="s">
        <v>0</v>
      </c>
      <c r="B3" s="150" t="s">
        <v>14</v>
      </c>
      <c r="C3" s="150" t="s">
        <v>94</v>
      </c>
      <c r="D3" s="141" t="s">
        <v>95</v>
      </c>
      <c r="E3" s="141" t="s">
        <v>96</v>
      </c>
      <c r="F3" s="141" t="s">
        <v>97</v>
      </c>
      <c r="G3" s="141" t="s">
        <v>98</v>
      </c>
      <c r="H3" s="141" t="s">
        <v>99</v>
      </c>
      <c r="I3" s="141" t="s">
        <v>100</v>
      </c>
      <c r="J3" s="141" t="s">
        <v>101</v>
      </c>
      <c r="K3" s="141" t="s">
        <v>102</v>
      </c>
      <c r="L3" s="141" t="s">
        <v>103</v>
      </c>
      <c r="M3" s="141" t="s">
        <v>104</v>
      </c>
      <c r="N3" s="141" t="s">
        <v>139</v>
      </c>
      <c r="O3" s="141" t="s">
        <v>140</v>
      </c>
      <c r="P3" s="141" t="s">
        <v>141</v>
      </c>
      <c r="Q3" s="141" t="s">
        <v>142</v>
      </c>
      <c r="R3" s="141" t="s">
        <v>143</v>
      </c>
      <c r="S3" s="141" t="s">
        <v>144</v>
      </c>
      <c r="T3" s="141" t="s">
        <v>145</v>
      </c>
      <c r="U3" s="141" t="s">
        <v>146</v>
      </c>
      <c r="V3" s="141" t="s">
        <v>147</v>
      </c>
      <c r="W3" s="141" t="s">
        <v>148</v>
      </c>
      <c r="X3" s="141" t="s">
        <v>149</v>
      </c>
      <c r="Y3" s="141" t="s">
        <v>150</v>
      </c>
      <c r="Z3" s="141" t="s">
        <v>151</v>
      </c>
      <c r="AA3" s="141" t="s">
        <v>121</v>
      </c>
      <c r="AB3" s="142" t="s">
        <v>10</v>
      </c>
      <c r="AC3" s="142" t="s">
        <v>122</v>
      </c>
      <c r="AD3" s="143" t="s">
        <v>123</v>
      </c>
    </row>
    <row r="4" spans="1:30" ht="28.5">
      <c r="A4" s="171"/>
      <c r="B4" s="172"/>
      <c r="C4" s="172"/>
      <c r="D4" s="162"/>
      <c r="E4" s="162"/>
      <c r="F4" s="162"/>
      <c r="G4" s="162"/>
      <c r="H4" s="162"/>
      <c r="I4" s="162"/>
      <c r="J4" s="162"/>
      <c r="K4" s="162"/>
      <c r="L4" s="163"/>
      <c r="M4" s="130" t="s">
        <v>152</v>
      </c>
      <c r="N4" s="163"/>
      <c r="O4" s="163"/>
      <c r="P4" s="130" t="s">
        <v>52</v>
      </c>
      <c r="Q4" s="163"/>
      <c r="R4" s="163"/>
      <c r="S4" s="163"/>
      <c r="T4" s="162"/>
      <c r="U4" s="164" t="s">
        <v>153</v>
      </c>
      <c r="V4" s="162"/>
      <c r="W4" s="162"/>
      <c r="X4" s="162"/>
      <c r="Y4" s="162"/>
      <c r="Z4" s="162"/>
      <c r="AA4" s="130" t="s">
        <v>154</v>
      </c>
      <c r="AB4" s="165"/>
      <c r="AC4" s="165"/>
      <c r="AD4" s="166"/>
    </row>
    <row r="5" spans="1:30" ht="42.75">
      <c r="A5" s="155">
        <v>1</v>
      </c>
      <c r="B5" s="126" t="s">
        <v>155</v>
      </c>
      <c r="C5" s="159" t="s">
        <v>156</v>
      </c>
      <c r="D5" s="167">
        <v>0</v>
      </c>
      <c r="E5" s="167">
        <v>0</v>
      </c>
      <c r="F5" s="167">
        <v>0</v>
      </c>
      <c r="G5" s="167">
        <v>0</v>
      </c>
      <c r="H5" s="167">
        <v>0</v>
      </c>
      <c r="I5" s="167">
        <v>0</v>
      </c>
      <c r="J5" s="167">
        <v>20</v>
      </c>
      <c r="K5" s="167">
        <v>0</v>
      </c>
      <c r="L5" s="167">
        <v>0</v>
      </c>
      <c r="M5" s="177">
        <v>6</v>
      </c>
      <c r="N5" s="167">
        <v>0</v>
      </c>
      <c r="O5" s="167">
        <v>0</v>
      </c>
      <c r="P5" s="167">
        <v>13</v>
      </c>
      <c r="Q5" s="167">
        <v>80</v>
      </c>
      <c r="R5" s="167">
        <v>0</v>
      </c>
      <c r="S5" s="167">
        <v>0</v>
      </c>
      <c r="T5" s="167">
        <v>0</v>
      </c>
      <c r="U5" s="177">
        <v>24</v>
      </c>
      <c r="V5" s="167">
        <v>0</v>
      </c>
      <c r="W5" s="167">
        <v>0</v>
      </c>
      <c r="X5" s="167">
        <v>0</v>
      </c>
      <c r="Y5" s="167">
        <v>0</v>
      </c>
      <c r="Z5" s="167">
        <v>0</v>
      </c>
      <c r="AA5" s="177">
        <v>24</v>
      </c>
      <c r="AB5" s="168">
        <f>SUM(D5:L5)+SUM(N5:T5)+SUM(V5:Z5)</f>
        <v>113</v>
      </c>
      <c r="AC5" s="173">
        <f>M5+U5+AA5</f>
        <v>54</v>
      </c>
      <c r="AD5" s="174">
        <f>AB5+AC5</f>
        <v>167</v>
      </c>
    </row>
    <row r="6" spans="1:30" ht="28.5">
      <c r="A6" s="155">
        <f>A5+1</f>
        <v>2</v>
      </c>
      <c r="B6" s="126" t="s">
        <v>157</v>
      </c>
      <c r="C6" s="159" t="s">
        <v>158</v>
      </c>
      <c r="D6" s="167">
        <v>0</v>
      </c>
      <c r="E6" s="167">
        <v>0</v>
      </c>
      <c r="F6" s="167">
        <v>0</v>
      </c>
      <c r="G6" s="167">
        <v>0</v>
      </c>
      <c r="H6" s="167">
        <v>0</v>
      </c>
      <c r="I6" s="167">
        <v>0</v>
      </c>
      <c r="J6" s="167">
        <v>0</v>
      </c>
      <c r="K6" s="167">
        <v>0</v>
      </c>
      <c r="L6" s="167">
        <v>0</v>
      </c>
      <c r="M6" s="177">
        <v>32</v>
      </c>
      <c r="N6" s="167">
        <v>0</v>
      </c>
      <c r="O6" s="167">
        <v>0</v>
      </c>
      <c r="P6" s="167">
        <v>12</v>
      </c>
      <c r="Q6" s="167">
        <v>60</v>
      </c>
      <c r="R6" s="167">
        <v>0</v>
      </c>
      <c r="S6" s="167">
        <v>0</v>
      </c>
      <c r="T6" s="167">
        <v>0</v>
      </c>
      <c r="U6" s="177">
        <v>90</v>
      </c>
      <c r="V6" s="167">
        <v>0</v>
      </c>
      <c r="W6" s="167">
        <v>0</v>
      </c>
      <c r="X6" s="167">
        <v>0</v>
      </c>
      <c r="Y6" s="167">
        <v>0</v>
      </c>
      <c r="Z6" s="167">
        <v>0</v>
      </c>
      <c r="AA6" s="177">
        <v>38</v>
      </c>
      <c r="AB6" s="168">
        <f>SUM(D6:L6)+SUM(N6:T6)+SUM(V6:Z6)</f>
        <v>72</v>
      </c>
      <c r="AC6" s="173">
        <f>M6+U6+AA6</f>
        <v>160</v>
      </c>
      <c r="AD6" s="174">
        <f>AB6+AC6</f>
        <v>232</v>
      </c>
    </row>
    <row r="7" spans="1:30" ht="28.5">
      <c r="A7" s="155">
        <f>A6+1</f>
        <v>3</v>
      </c>
      <c r="B7" s="126" t="s">
        <v>159</v>
      </c>
      <c r="C7" s="159" t="s">
        <v>160</v>
      </c>
      <c r="D7" s="167">
        <v>0</v>
      </c>
      <c r="E7" s="167">
        <v>0</v>
      </c>
      <c r="F7" s="167">
        <v>60</v>
      </c>
      <c r="G7" s="167">
        <v>0</v>
      </c>
      <c r="H7" s="167">
        <v>60</v>
      </c>
      <c r="I7" s="167">
        <v>0</v>
      </c>
      <c r="J7" s="167">
        <v>20</v>
      </c>
      <c r="K7" s="167">
        <v>20</v>
      </c>
      <c r="L7" s="167">
        <v>0</v>
      </c>
      <c r="M7" s="177">
        <v>0</v>
      </c>
      <c r="N7" s="167">
        <v>60</v>
      </c>
      <c r="O7" s="167">
        <v>60</v>
      </c>
      <c r="P7" s="167">
        <v>6</v>
      </c>
      <c r="Q7" s="167">
        <v>20</v>
      </c>
      <c r="R7" s="167">
        <v>0</v>
      </c>
      <c r="S7" s="167">
        <v>0</v>
      </c>
      <c r="T7" s="167">
        <v>60</v>
      </c>
      <c r="U7" s="177">
        <v>16</v>
      </c>
      <c r="V7" s="167">
        <v>0</v>
      </c>
      <c r="W7" s="167">
        <v>60</v>
      </c>
      <c r="X7" s="167">
        <v>60</v>
      </c>
      <c r="Y7" s="167">
        <v>0</v>
      </c>
      <c r="Z7" s="167">
        <v>0</v>
      </c>
      <c r="AA7" s="177">
        <v>28</v>
      </c>
      <c r="AB7" s="168">
        <f>SUM(D7:L7)+SUM(N7:T7)+SUM(V7:Z7)</f>
        <v>486</v>
      </c>
      <c r="AC7" s="173">
        <f>M7+U7+AA7</f>
        <v>44</v>
      </c>
      <c r="AD7" s="174">
        <f>AB7+AC7</f>
        <v>530</v>
      </c>
    </row>
    <row r="8" spans="1:30" ht="30">
      <c r="A8" s="155">
        <f>A7+1</f>
        <v>4</v>
      </c>
      <c r="B8" s="5" t="s">
        <v>161</v>
      </c>
      <c r="C8" s="157" t="s">
        <v>162</v>
      </c>
      <c r="D8" s="167">
        <v>60</v>
      </c>
      <c r="E8" s="167">
        <v>0</v>
      </c>
      <c r="F8" s="167">
        <v>0</v>
      </c>
      <c r="G8" s="167">
        <v>0</v>
      </c>
      <c r="H8" s="167">
        <v>0</v>
      </c>
      <c r="I8" s="167">
        <v>0</v>
      </c>
      <c r="J8" s="167">
        <v>80</v>
      </c>
      <c r="K8" s="167">
        <v>0</v>
      </c>
      <c r="L8" s="167">
        <v>0</v>
      </c>
      <c r="M8" s="177">
        <v>0</v>
      </c>
      <c r="N8" s="167">
        <v>60</v>
      </c>
      <c r="O8" s="167">
        <v>60</v>
      </c>
      <c r="P8" s="167">
        <v>0</v>
      </c>
      <c r="Q8" s="167">
        <v>40</v>
      </c>
      <c r="R8" s="167">
        <v>30</v>
      </c>
      <c r="S8" s="167">
        <v>0</v>
      </c>
      <c r="T8" s="167">
        <v>60</v>
      </c>
      <c r="U8" s="177">
        <v>56</v>
      </c>
      <c r="V8" s="167">
        <v>0</v>
      </c>
      <c r="W8" s="167">
        <v>0</v>
      </c>
      <c r="X8" s="167">
        <v>0</v>
      </c>
      <c r="Y8" s="167">
        <v>60</v>
      </c>
      <c r="Z8" s="167">
        <v>0</v>
      </c>
      <c r="AA8" s="177">
        <v>26</v>
      </c>
      <c r="AB8" s="168">
        <f>SUM(D8:L8)+SUM(N8:T8)+SUM(V8:Z8)</f>
        <v>450</v>
      </c>
      <c r="AC8" s="173">
        <f>M8+U8+AA8</f>
        <v>82</v>
      </c>
      <c r="AD8" s="174">
        <f>AB8+AC8</f>
        <v>532</v>
      </c>
    </row>
    <row r="9" spans="1:30" ht="30.75" thickBot="1">
      <c r="A9" s="156">
        <f>A8+1</f>
        <v>5</v>
      </c>
      <c r="B9" s="6" t="s">
        <v>163</v>
      </c>
      <c r="C9" s="158" t="s">
        <v>164</v>
      </c>
      <c r="D9" s="169">
        <v>60</v>
      </c>
      <c r="E9" s="169">
        <v>0</v>
      </c>
      <c r="F9" s="169">
        <v>60</v>
      </c>
      <c r="G9" s="169">
        <v>0</v>
      </c>
      <c r="H9" s="169">
        <v>0</v>
      </c>
      <c r="I9" s="169">
        <v>60</v>
      </c>
      <c r="J9" s="169">
        <v>40</v>
      </c>
      <c r="K9" s="169">
        <v>60</v>
      </c>
      <c r="L9" s="169">
        <v>0</v>
      </c>
      <c r="M9" s="178">
        <v>12</v>
      </c>
      <c r="N9" s="169">
        <v>0</v>
      </c>
      <c r="O9" s="169">
        <v>0</v>
      </c>
      <c r="P9" s="169">
        <v>18</v>
      </c>
      <c r="Q9" s="169">
        <v>40</v>
      </c>
      <c r="R9" s="169">
        <v>30</v>
      </c>
      <c r="S9" s="169">
        <v>60</v>
      </c>
      <c r="T9" s="169">
        <v>60</v>
      </c>
      <c r="U9" s="178">
        <v>52</v>
      </c>
      <c r="V9" s="169">
        <v>0</v>
      </c>
      <c r="W9" s="169">
        <v>0</v>
      </c>
      <c r="X9" s="169">
        <v>0</v>
      </c>
      <c r="Y9" s="169">
        <v>0</v>
      </c>
      <c r="Z9" s="169">
        <v>0</v>
      </c>
      <c r="AA9" s="178">
        <v>26</v>
      </c>
      <c r="AB9" s="170">
        <f>SUM(D9:L9)+SUM(N9:T9)+SUM(V9:Z9)</f>
        <v>488</v>
      </c>
      <c r="AC9" s="175">
        <f>M9+U9+AA9</f>
        <v>90</v>
      </c>
      <c r="AD9" s="176">
        <f>AB9+AC9</f>
        <v>578</v>
      </c>
    </row>
  </sheetData>
  <sheetProtection/>
  <mergeCells count="1">
    <mergeCell ref="A2:A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Kereskedelmi és Hitelbank Rt.</dc:creator>
  <cp:keywords/>
  <dc:description/>
  <cp:lastModifiedBy>Dravecz Ferenc</cp:lastModifiedBy>
  <cp:lastPrinted>2019-04-05T08:59:40Z</cp:lastPrinted>
  <dcterms:created xsi:type="dcterms:W3CDTF">2001-03-10T07:36:05Z</dcterms:created>
  <dcterms:modified xsi:type="dcterms:W3CDTF">2022-06-10T20:34:06Z</dcterms:modified>
  <cp:category/>
  <cp:version/>
  <cp:contentType/>
  <cp:contentStatus/>
  <cp:revision>1</cp:revision>
</cp:coreProperties>
</file>