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10500" tabRatio="544" activeTab="3"/>
  </bookViews>
  <sheets>
    <sheet name="középfok " sheetId="1" r:id="rId1"/>
    <sheet name="családi" sheetId="2" r:id="rId2"/>
    <sheet name="A-A36_A50" sheetId="3" r:id="rId3"/>
    <sheet name="A60-A70-A80" sheetId="4" r:id="rId4"/>
  </sheets>
  <definedNames>
    <definedName name="_xlnm.Print_Area" localSheetId="1">'családi'!$A$1:$AI$9</definedName>
    <definedName name="_xlnm.Print_Area" localSheetId="0">'középfok '!$A$1:$AM$14</definedName>
  </definedNames>
  <calcPr fullCalcOnLoad="1"/>
</workbook>
</file>

<file path=xl/sharedStrings.xml><?xml version="1.0" encoding="utf-8"?>
<sst xmlns="http://schemas.openxmlformats.org/spreadsheetml/2006/main" count="207" uniqueCount="142">
  <si>
    <t>Helyezés</t>
  </si>
  <si>
    <t>ösz pontszám</t>
  </si>
  <si>
    <t>szerezhető pont</t>
  </si>
  <si>
    <t>II.</t>
  </si>
  <si>
    <t>csapatnév</t>
  </si>
  <si>
    <t>Szentes Olivér</t>
  </si>
  <si>
    <t>Márik Tibor
Szuromi Dóra</t>
  </si>
  <si>
    <t>Kékút</t>
  </si>
  <si>
    <t>Baric Ádám</t>
  </si>
  <si>
    <t>Kőbonzó</t>
  </si>
  <si>
    <t>Heidinger Tibor
Morovik Attila</t>
  </si>
  <si>
    <t>időhiba</t>
  </si>
  <si>
    <t>gödör</t>
  </si>
  <si>
    <t>Versenyző(k)</t>
  </si>
  <si>
    <t>Országos Középfokú
 bajnokság
családi kategória</t>
  </si>
  <si>
    <t>Marx István</t>
  </si>
  <si>
    <t>Országos Középfokú
 bajnokság
középfokú A csoport</t>
  </si>
  <si>
    <t>C kategória</t>
  </si>
  <si>
    <t>Országos Középfokú
 bajnokság
középfokú B csoport</t>
  </si>
  <si>
    <t>szikla</t>
  </si>
  <si>
    <t>sziklák</t>
  </si>
  <si>
    <t>2 gödör</t>
  </si>
  <si>
    <t>I.</t>
  </si>
  <si>
    <t>III.</t>
  </si>
  <si>
    <t>Gránicz János</t>
  </si>
  <si>
    <t>MVM 5</t>
  </si>
  <si>
    <t>Cukormáz</t>
  </si>
  <si>
    <t>Hornyák Orsolya
Bek Mirabella</t>
  </si>
  <si>
    <t>Diák</t>
  </si>
  <si>
    <t>Dr Meskó Diana
Viola Máté András
Viola Dávid Zsolt</t>
  </si>
  <si>
    <t>jellegfák között félúton</t>
  </si>
  <si>
    <t>szikla lépcső</t>
  </si>
  <si>
    <t>földletörés</t>
  </si>
  <si>
    <t>rókavár</t>
  </si>
  <si>
    <t>árok vége</t>
  </si>
  <si>
    <t>térképen nem jelölt gödör</t>
  </si>
  <si>
    <t>magasles hűlthelye</t>
  </si>
  <si>
    <t>kutak</t>
  </si>
  <si>
    <t>katonasírok</t>
  </si>
  <si>
    <t>időmérő állomás</t>
  </si>
  <si>
    <t>távolságmérés</t>
  </si>
  <si>
    <t>5 perc</t>
  </si>
  <si>
    <t>105 perc</t>
  </si>
  <si>
    <t>időkapu</t>
  </si>
  <si>
    <t>45 perc</t>
  </si>
  <si>
    <t>cél</t>
  </si>
  <si>
    <t>összhibapont</t>
  </si>
  <si>
    <t>SC</t>
  </si>
  <si>
    <t>FD , HZ, MA</t>
  </si>
  <si>
    <t>244 m</t>
  </si>
  <si>
    <t>bója hiba</t>
  </si>
  <si>
    <t>feladat hiba</t>
  </si>
  <si>
    <t>30 perc</t>
  </si>
  <si>
    <t>Szanki Szutyokbányász</t>
  </si>
  <si>
    <t>Varga Csanád
Varga István</t>
  </si>
  <si>
    <t>Túrabot</t>
  </si>
  <si>
    <t>Szenczy Ágnes
Székely Sándor</t>
  </si>
  <si>
    <t>Kéki Eleonóra</t>
  </si>
  <si>
    <t>Horváth család</t>
  </si>
  <si>
    <t>5 fő</t>
  </si>
  <si>
    <t>Viczián Gyöngyi</t>
  </si>
  <si>
    <t xml:space="preserve">bója hiba </t>
  </si>
  <si>
    <t>hordó</t>
  </si>
  <si>
    <t>határkő</t>
  </si>
  <si>
    <t>4 db gödör</t>
  </si>
  <si>
    <t>135 perc</t>
  </si>
  <si>
    <t>55 perc</t>
  </si>
  <si>
    <t>25 perc</t>
  </si>
  <si>
    <t>Mórocz Imre
Dr. Kozubovics Dana</t>
  </si>
  <si>
    <t>Rojcsek Gusztáv</t>
  </si>
  <si>
    <t>A Ravasz és az Agy</t>
  </si>
  <si>
    <t>Pogáts Dávid
Tóth Kornél</t>
  </si>
  <si>
    <t>Hanák-Fehér Gabriella
Kőfaragó Péter</t>
  </si>
  <si>
    <t>Gyermeknap Kupa 2020 A-A36_A50 kategória</t>
  </si>
  <si>
    <t>Csapatnév</t>
  </si>
  <si>
    <t>csapattagok</t>
  </si>
  <si>
    <t>1. Szikla</t>
  </si>
  <si>
    <t>2. Zöldpont</t>
  </si>
  <si>
    <t>3. Zöldpont</t>
  </si>
  <si>
    <t>4. Rókavár</t>
  </si>
  <si>
    <t>5. Szabdalt terület</t>
  </si>
  <si>
    <t>6. Szárazárok</t>
  </si>
  <si>
    <t>7. Kőrakás</t>
  </si>
  <si>
    <t>8. Csatornanyílás</t>
  </si>
  <si>
    <t>9. Szikla</t>
  </si>
  <si>
    <t>10. Virtuális időmérő</t>
  </si>
  <si>
    <t>11. Időmérő állomás</t>
  </si>
  <si>
    <t>12. Zöldpont</t>
  </si>
  <si>
    <t>13. Távolságmérés</t>
  </si>
  <si>
    <t>14. Gödör</t>
  </si>
  <si>
    <t>15. Szikla</t>
  </si>
  <si>
    <t>16. Zöldpont</t>
  </si>
  <si>
    <t>17. Menetidő-számítás</t>
  </si>
  <si>
    <t>18. Irányszög mérés</t>
  </si>
  <si>
    <t>19. Gödör</t>
  </si>
  <si>
    <t>20. Szikla</t>
  </si>
  <si>
    <t>21.  Sziklaüreg</t>
  </si>
  <si>
    <t>21.  Barlang feladat</t>
  </si>
  <si>
    <t>22. Szerkesztés</t>
  </si>
  <si>
    <t>23. Kis letörés</t>
  </si>
  <si>
    <t>24. Szerkesztés</t>
  </si>
  <si>
    <t>Cél</t>
  </si>
  <si>
    <t>idő hiba</t>
  </si>
  <si>
    <t>össz hibapont</t>
  </si>
  <si>
    <t>69 p
74 p
87 p</t>
  </si>
  <si>
    <t>59°</t>
  </si>
  <si>
    <t>László</t>
  </si>
  <si>
    <t>99 p
106 p
130 p</t>
  </si>
  <si>
    <t>Eltájolók</t>
  </si>
  <si>
    <t>Szandi
Vitya
Döme</t>
  </si>
  <si>
    <t>Tiszagyöngye</t>
  </si>
  <si>
    <t>Tóth Éva
Bartők Adrienn
Farkas János</t>
  </si>
  <si>
    <t>Tiszafa</t>
  </si>
  <si>
    <t xml:space="preserve">Bátorligeti Zsolt 
Rigó Dávid </t>
  </si>
  <si>
    <t>4.</t>
  </si>
  <si>
    <t>Bójavadászok</t>
  </si>
  <si>
    <t>Silye Imre
Kővágó Csaba
dr. Hajdú Nagy Gergely</t>
  </si>
  <si>
    <t>Gyermeknap Kupa 2020 A60-A70_A80 kategória</t>
  </si>
  <si>
    <t>1. Szerkesztés</t>
  </si>
  <si>
    <t>2. Kis letörés</t>
  </si>
  <si>
    <t>3. Szerkesztés</t>
  </si>
  <si>
    <t>4.  Irányszög mérés</t>
  </si>
  <si>
    <t>5. Sziklaüreg</t>
  </si>
  <si>
    <t>Barlang feladat</t>
  </si>
  <si>
    <t>6. Szikla</t>
  </si>
  <si>
    <t>7. Gödör</t>
  </si>
  <si>
    <t>8. Menetidő-számítás</t>
  </si>
  <si>
    <t>9. Zöldpont</t>
  </si>
  <si>
    <t>10.Gödör</t>
  </si>
  <si>
    <t>11. Szikla</t>
  </si>
  <si>
    <t>12. Távolságmérés</t>
  </si>
  <si>
    <t>13. Zöldpont</t>
  </si>
  <si>
    <t>14.  Időmérő állomás</t>
  </si>
  <si>
    <t>16. Túzcsap</t>
  </si>
  <si>
    <t>17. Zöldpont</t>
  </si>
  <si>
    <t>18. Zöldpont</t>
  </si>
  <si>
    <t>19. Szikla</t>
  </si>
  <si>
    <t>87 p
96 p
106 p</t>
  </si>
  <si>
    <t>xxx dm</t>
  </si>
  <si>
    <t>57 p
64 p
74 p</t>
  </si>
  <si>
    <t>MVM-2</t>
  </si>
  <si>
    <t>Járai Béla
Kozma Imre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</si>
</sst>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  <numFmt numFmtId="169" formatCode="[$-40E]yyyy\.\ mmmm\ d\."/>
  </numFmts>
  <fonts count="53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34" borderId="18" xfId="0" applyFont="1" applyFill="1" applyBorder="1" applyAlignment="1">
      <alignment horizontal="center" textRotation="90" wrapText="1"/>
    </xf>
    <xf numFmtId="0" fontId="4" fillId="35" borderId="18" xfId="0" applyFont="1" applyFill="1" applyBorder="1" applyAlignment="1">
      <alignment horizontal="center" textRotation="90" wrapText="1"/>
    </xf>
    <xf numFmtId="0" fontId="4" fillId="36" borderId="19" xfId="0" applyFont="1" applyFill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textRotation="90" wrapText="1"/>
    </xf>
    <xf numFmtId="0" fontId="5" fillId="22" borderId="14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textRotation="90" wrapText="1"/>
    </xf>
    <xf numFmtId="20" fontId="4" fillId="22" borderId="14" xfId="0" applyNumberFormat="1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textRotation="90" wrapText="1"/>
    </xf>
    <xf numFmtId="0" fontId="4" fillId="35" borderId="14" xfId="0" applyFont="1" applyFill="1" applyBorder="1" applyAlignment="1">
      <alignment horizontal="center" textRotation="90" wrapText="1"/>
    </xf>
    <xf numFmtId="0" fontId="4" fillId="36" borderId="22" xfId="0" applyFont="1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" fillId="22" borderId="0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textRotation="90" wrapText="1"/>
    </xf>
    <xf numFmtId="0" fontId="5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textRotation="90" wrapText="1"/>
    </xf>
    <xf numFmtId="16" fontId="4" fillId="22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textRotation="90" wrapText="1"/>
    </xf>
    <xf numFmtId="0" fontId="4" fillId="36" borderId="23" xfId="0" applyFont="1" applyFill="1" applyBorder="1" applyAlignment="1">
      <alignment horizontal="center" textRotation="90" wrapText="1"/>
    </xf>
    <xf numFmtId="0" fontId="6" fillId="37" borderId="17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52" fillId="37" borderId="24" xfId="0" applyFont="1" applyFill="1" applyBorder="1" applyAlignment="1">
      <alignment horizontal="center" vertical="center" wrapText="1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vertical="top" wrapText="1"/>
    </xf>
    <xf numFmtId="0" fontId="3" fillId="37" borderId="17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30" fillId="37" borderId="29" xfId="0" applyFont="1" applyFill="1" applyBorder="1" applyAlignment="1">
      <alignment/>
    </xf>
    <xf numFmtId="0" fontId="30" fillId="0" borderId="29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0" xfId="0" applyFont="1" applyAlignment="1">
      <alignment/>
    </xf>
    <xf numFmtId="0" fontId="30" fillId="22" borderId="0" xfId="0" applyFont="1" applyFill="1" applyBorder="1" applyAlignment="1">
      <alignment/>
    </xf>
    <xf numFmtId="0" fontId="30" fillId="37" borderId="31" xfId="0" applyFont="1" applyFill="1" applyBorder="1" applyAlignment="1">
      <alignment/>
    </xf>
    <xf numFmtId="0" fontId="30" fillId="37" borderId="32" xfId="0" applyFont="1" applyFill="1" applyBorder="1" applyAlignment="1">
      <alignment/>
    </xf>
    <xf numFmtId="0" fontId="4" fillId="37" borderId="33" xfId="0" applyFont="1" applyFill="1" applyBorder="1" applyAlignment="1">
      <alignment horizontal="center" textRotation="90" wrapText="1"/>
    </xf>
    <xf numFmtId="0" fontId="4" fillId="37" borderId="34" xfId="0" applyFont="1" applyFill="1" applyBorder="1" applyAlignment="1">
      <alignment horizontal="center" textRotation="90"/>
    </xf>
    <xf numFmtId="0" fontId="4" fillId="37" borderId="33" xfId="0" applyFont="1" applyFill="1" applyBorder="1" applyAlignment="1">
      <alignment horizontal="center" vertical="center" textRotation="90" wrapText="1"/>
    </xf>
    <xf numFmtId="0" fontId="4" fillId="37" borderId="34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/>
    </xf>
    <xf numFmtId="2" fontId="4" fillId="37" borderId="31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37" borderId="3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/>
    </xf>
    <xf numFmtId="0" fontId="30" fillId="2" borderId="26" xfId="0" applyFont="1" applyFill="1" applyBorder="1" applyAlignment="1">
      <alignment/>
    </xf>
    <xf numFmtId="0" fontId="4" fillId="39" borderId="14" xfId="0" applyFont="1" applyFill="1" applyBorder="1" applyAlignment="1">
      <alignment horizontal="center" textRotation="90" wrapText="1"/>
    </xf>
    <xf numFmtId="0" fontId="4" fillId="39" borderId="35" xfId="0" applyFont="1" applyFill="1" applyBorder="1" applyAlignment="1">
      <alignment horizontal="center" textRotation="90" wrapText="1"/>
    </xf>
    <xf numFmtId="0" fontId="4" fillId="40" borderId="35" xfId="0" applyFont="1" applyFill="1" applyBorder="1" applyAlignment="1">
      <alignment horizontal="center" textRotation="90" wrapText="1"/>
    </xf>
    <xf numFmtId="0" fontId="4" fillId="41" borderId="22" xfId="0" applyFont="1" applyFill="1" applyBorder="1" applyAlignment="1">
      <alignment horizontal="center" textRotation="90" wrapText="1"/>
    </xf>
    <xf numFmtId="0" fontId="4" fillId="2" borderId="33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textRotation="90" wrapText="1"/>
    </xf>
    <xf numFmtId="0" fontId="4" fillId="43" borderId="13" xfId="0" applyFont="1" applyFill="1" applyBorder="1" applyAlignment="1">
      <alignment horizontal="center" vertical="center" textRotation="90" wrapText="1"/>
    </xf>
    <xf numFmtId="0" fontId="4" fillId="44" borderId="13" xfId="0" applyFont="1" applyFill="1" applyBorder="1" applyAlignment="1">
      <alignment horizontal="center" vertical="center" textRotation="90" wrapText="1"/>
    </xf>
    <xf numFmtId="0" fontId="30" fillId="3" borderId="37" xfId="0" applyFont="1" applyFill="1" applyBorder="1" applyAlignment="1">
      <alignment horizontal="center" textRotation="90" wrapText="1"/>
    </xf>
    <xf numFmtId="0" fontId="4" fillId="3" borderId="38" xfId="0" applyFont="1" applyFill="1" applyBorder="1" applyAlignment="1">
      <alignment horizontal="center" textRotation="90" wrapText="1"/>
    </xf>
    <xf numFmtId="0" fontId="4" fillId="12" borderId="38" xfId="0" applyFont="1" applyFill="1" applyBorder="1" applyAlignment="1">
      <alignment horizontal="center" textRotation="90" wrapText="1"/>
    </xf>
    <xf numFmtId="0" fontId="30" fillId="0" borderId="39" xfId="0" applyFont="1" applyBorder="1" applyAlignment="1">
      <alignment horizontal="center" textRotation="90" wrapText="1"/>
    </xf>
    <xf numFmtId="0" fontId="4" fillId="2" borderId="34" xfId="0" applyFont="1" applyFill="1" applyBorder="1" applyAlignment="1">
      <alignment horizontal="center" textRotation="90"/>
    </xf>
    <xf numFmtId="0" fontId="4" fillId="45" borderId="40" xfId="0" applyFont="1" applyFill="1" applyBorder="1" applyAlignment="1">
      <alignment horizontal="center" vertical="center" wrapText="1"/>
    </xf>
    <xf numFmtId="0" fontId="4" fillId="45" borderId="41" xfId="0" applyFont="1" applyFill="1" applyBorder="1" applyAlignment="1">
      <alignment horizontal="center" vertical="center" wrapText="1"/>
    </xf>
    <xf numFmtId="0" fontId="4" fillId="45" borderId="42" xfId="0" applyFont="1" applyFill="1" applyBorder="1" applyAlignment="1">
      <alignment horizontal="center" vertical="center" wrapText="1"/>
    </xf>
    <xf numFmtId="0" fontId="4" fillId="46" borderId="42" xfId="0" applyFont="1" applyFill="1" applyBorder="1" applyAlignment="1">
      <alignment horizontal="center" vertical="center" wrapText="1"/>
    </xf>
    <xf numFmtId="0" fontId="4" fillId="47" borderId="42" xfId="0" applyFont="1" applyFill="1" applyBorder="1" applyAlignment="1">
      <alignment horizontal="center" vertical="center" wrapText="1"/>
    </xf>
    <xf numFmtId="18" fontId="4" fillId="47" borderId="42" xfId="0" applyNumberFormat="1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9" borderId="43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/>
    </xf>
    <xf numFmtId="0" fontId="30" fillId="37" borderId="44" xfId="0" applyFont="1" applyFill="1" applyBorder="1" applyAlignment="1">
      <alignment/>
    </xf>
    <xf numFmtId="0" fontId="30" fillId="2" borderId="44" xfId="0" applyFont="1" applyFill="1" applyBorder="1" applyAlignment="1">
      <alignment/>
    </xf>
    <xf numFmtId="0" fontId="50" fillId="50" borderId="45" xfId="0" applyFont="1" applyFill="1" applyBorder="1" applyAlignment="1">
      <alignment horizontal="center" vertical="center" wrapText="1"/>
    </xf>
    <xf numFmtId="0" fontId="50" fillId="50" borderId="46" xfId="0" applyFont="1" applyFill="1" applyBorder="1" applyAlignment="1">
      <alignment horizontal="center" vertical="center" wrapText="1"/>
    </xf>
    <xf numFmtId="0" fontId="4" fillId="50" borderId="47" xfId="0" applyFont="1" applyFill="1" applyBorder="1" applyAlignment="1">
      <alignment horizontal="center" vertical="center" wrapText="1"/>
    </xf>
    <xf numFmtId="0" fontId="4" fillId="50" borderId="48" xfId="0" applyFont="1" applyFill="1" applyBorder="1" applyAlignment="1">
      <alignment horizontal="center" vertical="center" wrapText="1"/>
    </xf>
    <xf numFmtId="0" fontId="4" fillId="50" borderId="25" xfId="0" applyFont="1" applyFill="1" applyBorder="1" applyAlignment="1">
      <alignment horizontal="center" vertical="center" wrapText="1"/>
    </xf>
    <xf numFmtId="0" fontId="4" fillId="50" borderId="49" xfId="0" applyFont="1" applyFill="1" applyBorder="1" applyAlignment="1">
      <alignment horizontal="center" vertical="center" wrapText="1"/>
    </xf>
    <xf numFmtId="0" fontId="4" fillId="51" borderId="35" xfId="0" applyFont="1" applyFill="1" applyBorder="1" applyAlignment="1">
      <alignment horizontal="center" textRotation="90" wrapText="1"/>
    </xf>
    <xf numFmtId="0" fontId="4" fillId="6" borderId="33" xfId="0" applyFont="1" applyFill="1" applyBorder="1" applyAlignment="1">
      <alignment textRotation="90" wrapText="1"/>
    </xf>
    <xf numFmtId="0" fontId="4" fillId="51" borderId="13" xfId="0" applyFont="1" applyFill="1" applyBorder="1" applyAlignment="1">
      <alignment horizontal="center" vertical="center" textRotation="90" wrapText="1"/>
    </xf>
    <xf numFmtId="0" fontId="4" fillId="6" borderId="50" xfId="0" applyFont="1" applyFill="1" applyBorder="1" applyAlignment="1">
      <alignment textRotation="90"/>
    </xf>
    <xf numFmtId="0" fontId="4" fillId="52" borderId="42" xfId="0" applyFont="1" applyFill="1" applyBorder="1" applyAlignment="1">
      <alignment horizontal="center" vertical="center" wrapText="1"/>
    </xf>
    <xf numFmtId="0" fontId="30" fillId="6" borderId="3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2" fontId="4" fillId="6" borderId="32" xfId="0" applyNumberFormat="1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vertical="center" wrapText="1"/>
    </xf>
    <xf numFmtId="0" fontId="4" fillId="50" borderId="46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/>
    </xf>
    <xf numFmtId="0" fontId="3" fillId="53" borderId="1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4" fillId="50" borderId="51" xfId="0" applyFont="1" applyFill="1" applyBorder="1" applyAlignment="1">
      <alignment horizontal="center" vertical="center" wrapText="1"/>
    </xf>
    <xf numFmtId="0" fontId="3" fillId="53" borderId="17" xfId="0" applyFont="1" applyFill="1" applyBorder="1" applyAlignment="1">
      <alignment horizontal="center" vertical="center" wrapText="1"/>
    </xf>
    <xf numFmtId="0" fontId="30" fillId="37" borderId="29" xfId="0" applyFont="1" applyFill="1" applyBorder="1" applyAlignment="1">
      <alignment/>
    </xf>
    <xf numFmtId="0" fontId="30" fillId="37" borderId="30" xfId="0" applyFont="1" applyFill="1" applyBorder="1" applyAlignment="1">
      <alignment/>
    </xf>
    <xf numFmtId="0" fontId="4" fillId="34" borderId="2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4" fillId="54" borderId="22" xfId="0" applyFont="1" applyFill="1" applyBorder="1" applyAlignment="1">
      <alignment horizontal="center" textRotation="90" wrapText="1"/>
    </xf>
    <xf numFmtId="0" fontId="30" fillId="22" borderId="39" xfId="0" applyFont="1" applyFill="1" applyBorder="1" applyAlignment="1">
      <alignment horizontal="center" textRotation="90" wrapText="1"/>
    </xf>
    <xf numFmtId="0" fontId="4" fillId="55" borderId="19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39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zoomScale="90" zoomScaleNormal="90" zoomScaleSheetLayoutView="90" zoomScalePageLayoutView="80" workbookViewId="0" topLeftCell="A1">
      <selection activeCell="U22" sqref="U22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4.00390625" style="0" bestFit="1" customWidth="1"/>
    <col min="6" max="6" width="3.8515625" style="0" customWidth="1"/>
    <col min="7" max="7" width="4.421875" style="0" bestFit="1" customWidth="1"/>
    <col min="8" max="8" width="13.57421875" style="0" bestFit="1" customWidth="1"/>
    <col min="9" max="9" width="4.140625" style="0" bestFit="1" customWidth="1"/>
    <col min="10" max="10" width="5.140625" style="0" bestFit="1" customWidth="1"/>
    <col min="11" max="11" width="4.140625" style="0" bestFit="1" customWidth="1"/>
    <col min="12" max="12" width="4.421875" style="0" bestFit="1" customWidth="1"/>
    <col min="13" max="14" width="4.28125" style="0" customWidth="1"/>
    <col min="15" max="15" width="5.8515625" style="0" customWidth="1"/>
    <col min="16" max="17" width="4.8515625" style="0" bestFit="1" customWidth="1"/>
    <col min="18" max="18" width="4.421875" style="0" bestFit="1" customWidth="1"/>
    <col min="19" max="19" width="5.140625" style="0" bestFit="1" customWidth="1"/>
    <col min="20" max="20" width="4.421875" style="0" bestFit="1" customWidth="1"/>
    <col min="21" max="21" width="9.140625" style="0" bestFit="1" customWidth="1"/>
    <col min="22" max="22" width="6.8515625" style="0" bestFit="1" customWidth="1"/>
    <col min="23" max="23" width="4.57421875" style="0" bestFit="1" customWidth="1"/>
    <col min="24" max="24" width="6.7109375" style="0" bestFit="1" customWidth="1"/>
    <col min="25" max="26" width="4.57421875" style="0" bestFit="1" customWidth="1"/>
    <col min="27" max="28" width="4.140625" style="0" customWidth="1"/>
    <col min="29" max="29" width="8.00390625" style="0" bestFit="1" customWidth="1"/>
    <col min="30" max="30" width="4.57421875" style="0" bestFit="1" customWidth="1"/>
    <col min="31" max="31" width="4.28125" style="0" customWidth="1"/>
    <col min="32" max="32" width="8.00390625" style="0" bestFit="1" customWidth="1"/>
    <col min="33" max="33" width="9.57421875" style="0" bestFit="1" customWidth="1"/>
    <col min="34" max="35" width="7.28125" style="0" customWidth="1"/>
    <col min="36" max="36" width="7.8515625" style="0" customWidth="1"/>
    <col min="37" max="37" width="3.57421875" style="0" customWidth="1"/>
    <col min="38" max="38" width="9.421875" style="0" bestFit="1" customWidth="1"/>
    <col min="39" max="39" width="9.28125" style="0" bestFit="1" customWidth="1"/>
  </cols>
  <sheetData>
    <row r="1" spans="1:39" ht="67.5" customHeight="1" thickBot="1">
      <c r="A1" s="4" t="s">
        <v>0</v>
      </c>
      <c r="B1" s="5" t="s">
        <v>4</v>
      </c>
      <c r="C1" s="6" t="s">
        <v>13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/>
      <c r="AG1" s="106" t="s">
        <v>61</v>
      </c>
      <c r="AH1" s="107"/>
      <c r="AI1" s="108"/>
      <c r="AJ1" s="109" t="s">
        <v>1</v>
      </c>
      <c r="AK1" s="71"/>
      <c r="AL1" s="75" t="s">
        <v>16</v>
      </c>
      <c r="AM1" s="110" t="s">
        <v>18</v>
      </c>
    </row>
    <row r="2" spans="1:39" ht="102.75" customHeight="1" thickBot="1">
      <c r="A2" s="111"/>
      <c r="B2" s="112"/>
      <c r="C2" s="113"/>
      <c r="D2" s="114" t="s">
        <v>12</v>
      </c>
      <c r="E2" s="114" t="s">
        <v>31</v>
      </c>
      <c r="F2" s="114" t="s">
        <v>32</v>
      </c>
      <c r="G2" s="114" t="s">
        <v>62</v>
      </c>
      <c r="H2" s="115" t="s">
        <v>20</v>
      </c>
      <c r="I2" s="114" t="s">
        <v>33</v>
      </c>
      <c r="J2" s="114" t="s">
        <v>33</v>
      </c>
      <c r="K2" s="114" t="s">
        <v>34</v>
      </c>
      <c r="L2" s="114" t="s">
        <v>63</v>
      </c>
      <c r="M2" s="114" t="s">
        <v>12</v>
      </c>
      <c r="N2" s="114" t="s">
        <v>12</v>
      </c>
      <c r="O2" s="115" t="s">
        <v>35</v>
      </c>
      <c r="P2" s="114" t="s">
        <v>36</v>
      </c>
      <c r="Q2" s="114" t="s">
        <v>12</v>
      </c>
      <c r="R2" s="114" t="s">
        <v>20</v>
      </c>
      <c r="S2" s="114" t="s">
        <v>12</v>
      </c>
      <c r="T2" s="115" t="s">
        <v>37</v>
      </c>
      <c r="U2" s="116" t="s">
        <v>38</v>
      </c>
      <c r="V2" s="116" t="s">
        <v>39</v>
      </c>
      <c r="W2" s="114" t="s">
        <v>33</v>
      </c>
      <c r="X2" s="115" t="s">
        <v>40</v>
      </c>
      <c r="Y2" s="114" t="s">
        <v>64</v>
      </c>
      <c r="Z2" s="114" t="s">
        <v>12</v>
      </c>
      <c r="AA2" s="114" t="s">
        <v>12</v>
      </c>
      <c r="AB2" s="114" t="s">
        <v>12</v>
      </c>
      <c r="AC2" s="116" t="s">
        <v>43</v>
      </c>
      <c r="AD2" s="114" t="s">
        <v>20</v>
      </c>
      <c r="AE2" s="114" t="s">
        <v>20</v>
      </c>
      <c r="AF2" s="116" t="s">
        <v>45</v>
      </c>
      <c r="AG2" s="117"/>
      <c r="AH2" s="118" t="s">
        <v>11</v>
      </c>
      <c r="AI2" s="119" t="s">
        <v>51</v>
      </c>
      <c r="AJ2" s="120"/>
      <c r="AK2" s="71"/>
      <c r="AL2" s="76"/>
      <c r="AM2" s="121"/>
    </row>
    <row r="3" spans="1:39" ht="24" customHeight="1" thickBot="1">
      <c r="A3" s="122"/>
      <c r="B3" s="123"/>
      <c r="C3" s="124"/>
      <c r="D3" s="124"/>
      <c r="E3" s="124"/>
      <c r="F3" s="124"/>
      <c r="G3" s="124"/>
      <c r="H3" s="125" t="s">
        <v>48</v>
      </c>
      <c r="I3" s="124"/>
      <c r="J3" s="124"/>
      <c r="K3" s="124"/>
      <c r="L3" s="124"/>
      <c r="M3" s="124"/>
      <c r="N3" s="124"/>
      <c r="O3" s="125" t="s">
        <v>47</v>
      </c>
      <c r="P3" s="124"/>
      <c r="Q3" s="124"/>
      <c r="R3" s="124"/>
      <c r="S3" s="124"/>
      <c r="T3" s="125"/>
      <c r="U3" s="126" t="s">
        <v>65</v>
      </c>
      <c r="V3" s="127" t="s">
        <v>41</v>
      </c>
      <c r="W3" s="124"/>
      <c r="X3" s="125" t="s">
        <v>49</v>
      </c>
      <c r="Y3" s="124"/>
      <c r="Z3" s="124"/>
      <c r="AA3" s="124"/>
      <c r="AB3" s="124"/>
      <c r="AC3" s="126" t="s">
        <v>66</v>
      </c>
      <c r="AD3" s="124"/>
      <c r="AE3" s="124"/>
      <c r="AF3" s="126" t="s">
        <v>67</v>
      </c>
      <c r="AG3" s="128"/>
      <c r="AH3" s="128"/>
      <c r="AI3" s="129"/>
      <c r="AJ3" s="130"/>
      <c r="AK3" s="71"/>
      <c r="AL3" s="131"/>
      <c r="AM3" s="132"/>
    </row>
    <row r="4" spans="1:39" ht="30.75" customHeight="1">
      <c r="A4" s="133" t="s">
        <v>22</v>
      </c>
      <c r="B4" s="11" t="s">
        <v>25</v>
      </c>
      <c r="C4" s="2" t="s">
        <v>68</v>
      </c>
      <c r="D4" s="12">
        <v>0</v>
      </c>
      <c r="E4" s="12">
        <v>0</v>
      </c>
      <c r="F4" s="12">
        <v>0</v>
      </c>
      <c r="G4" s="12">
        <v>0</v>
      </c>
      <c r="H4" s="79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79">
        <v>0</v>
      </c>
      <c r="P4" s="12">
        <v>0</v>
      </c>
      <c r="Q4" s="12">
        <v>0</v>
      </c>
      <c r="R4" s="12">
        <v>0</v>
      </c>
      <c r="S4" s="12">
        <v>0</v>
      </c>
      <c r="T4" s="79">
        <v>0</v>
      </c>
      <c r="U4" s="80">
        <v>58</v>
      </c>
      <c r="V4" s="80">
        <v>6</v>
      </c>
      <c r="W4" s="12">
        <v>0</v>
      </c>
      <c r="X4" s="79">
        <v>9</v>
      </c>
      <c r="Y4" s="12">
        <v>0</v>
      </c>
      <c r="Z4" s="12">
        <v>0</v>
      </c>
      <c r="AA4" s="12">
        <v>0</v>
      </c>
      <c r="AB4" s="12">
        <v>0</v>
      </c>
      <c r="AC4" s="80">
        <v>0</v>
      </c>
      <c r="AD4" s="12">
        <v>0</v>
      </c>
      <c r="AE4" s="12">
        <v>0</v>
      </c>
      <c r="AF4" s="80">
        <v>4</v>
      </c>
      <c r="AG4" s="81">
        <f>SUM(D4:AF4)-H4-O4-T4-U4-V4-X4-AC4-AF4</f>
        <v>0</v>
      </c>
      <c r="AH4" s="82">
        <f>U4+V4+AC4+AF4</f>
        <v>68</v>
      </c>
      <c r="AI4" s="83">
        <f>H4+O4+T4+X4</f>
        <v>9</v>
      </c>
      <c r="AJ4" s="84">
        <f>AG4+AH4+AI4</f>
        <v>77</v>
      </c>
      <c r="AK4" s="71"/>
      <c r="AL4" s="85"/>
      <c r="AM4" s="86">
        <v>101.05</v>
      </c>
    </row>
    <row r="5" spans="1:39" ht="28.5" customHeight="1">
      <c r="A5" s="134" t="s">
        <v>3</v>
      </c>
      <c r="B5" s="11" t="s">
        <v>7</v>
      </c>
      <c r="C5" s="2" t="s">
        <v>8</v>
      </c>
      <c r="D5" s="12">
        <v>0</v>
      </c>
      <c r="E5" s="12">
        <v>0</v>
      </c>
      <c r="F5" s="12">
        <v>0</v>
      </c>
      <c r="G5" s="12">
        <v>0</v>
      </c>
      <c r="H5" s="79">
        <v>0</v>
      </c>
      <c r="I5" s="12">
        <v>0</v>
      </c>
      <c r="J5" s="12">
        <v>60</v>
      </c>
      <c r="K5" s="12">
        <v>0</v>
      </c>
      <c r="L5" s="12">
        <v>0</v>
      </c>
      <c r="M5" s="12">
        <v>0</v>
      </c>
      <c r="N5" s="12">
        <v>0</v>
      </c>
      <c r="O5" s="79">
        <v>0</v>
      </c>
      <c r="P5" s="12">
        <v>0</v>
      </c>
      <c r="Q5" s="12">
        <v>0</v>
      </c>
      <c r="R5" s="12">
        <v>0</v>
      </c>
      <c r="S5" s="12">
        <v>60</v>
      </c>
      <c r="T5" s="79">
        <v>0</v>
      </c>
      <c r="U5" s="80">
        <v>52</v>
      </c>
      <c r="V5" s="80">
        <v>0</v>
      </c>
      <c r="W5" s="12">
        <v>0</v>
      </c>
      <c r="X5" s="79">
        <v>2</v>
      </c>
      <c r="Y5" s="12">
        <v>0</v>
      </c>
      <c r="Z5" s="12">
        <v>0</v>
      </c>
      <c r="AA5" s="12">
        <v>0</v>
      </c>
      <c r="AB5" s="12">
        <v>0</v>
      </c>
      <c r="AC5" s="80">
        <v>0</v>
      </c>
      <c r="AD5" s="12">
        <v>0</v>
      </c>
      <c r="AE5" s="12">
        <v>0</v>
      </c>
      <c r="AF5" s="80">
        <v>0</v>
      </c>
      <c r="AG5" s="87">
        <f aca="true" t="shared" si="0" ref="AG5:AG10">SUM(D5:AF5)-H5-O5-T5-U5-V5-X5-AC5-AF5</f>
        <v>120</v>
      </c>
      <c r="AH5" s="87">
        <f aca="true" t="shared" si="1" ref="AH5:AH10">U5+V5+AC5+AF5</f>
        <v>52</v>
      </c>
      <c r="AI5" s="88">
        <f aca="true" t="shared" si="2" ref="AI5:AI10">H5+O5+T5+X5</f>
        <v>2</v>
      </c>
      <c r="AJ5" s="89">
        <f aca="true" t="shared" si="3" ref="AJ5:AJ10">AG5+AH5+AI5</f>
        <v>174</v>
      </c>
      <c r="AK5" s="71"/>
      <c r="AL5" s="90"/>
      <c r="AM5" s="91">
        <v>99.7</v>
      </c>
    </row>
    <row r="6" spans="1:39" ht="27" customHeight="1">
      <c r="A6" s="134" t="s">
        <v>23</v>
      </c>
      <c r="B6" s="12"/>
      <c r="C6" s="2" t="s">
        <v>15</v>
      </c>
      <c r="D6" s="12">
        <v>0</v>
      </c>
      <c r="E6" s="12">
        <v>0</v>
      </c>
      <c r="F6" s="12">
        <v>0</v>
      </c>
      <c r="G6" s="12">
        <v>0</v>
      </c>
      <c r="H6" s="79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79">
        <v>0</v>
      </c>
      <c r="P6" s="12">
        <v>0</v>
      </c>
      <c r="Q6" s="12">
        <v>0</v>
      </c>
      <c r="R6" s="12">
        <v>0</v>
      </c>
      <c r="S6" s="12">
        <v>0</v>
      </c>
      <c r="T6" s="79">
        <v>0</v>
      </c>
      <c r="U6" s="80">
        <v>52</v>
      </c>
      <c r="V6" s="80">
        <v>12</v>
      </c>
      <c r="W6" s="12">
        <v>0</v>
      </c>
      <c r="X6" s="79">
        <v>0</v>
      </c>
      <c r="Y6" s="12">
        <v>0</v>
      </c>
      <c r="Z6" s="12">
        <v>0</v>
      </c>
      <c r="AA6" s="12">
        <v>0</v>
      </c>
      <c r="AB6" s="12">
        <v>0</v>
      </c>
      <c r="AC6" s="80">
        <v>0</v>
      </c>
      <c r="AD6" s="12">
        <v>60</v>
      </c>
      <c r="AE6" s="12">
        <v>60</v>
      </c>
      <c r="AF6" s="80">
        <v>16</v>
      </c>
      <c r="AG6" s="87">
        <f t="shared" si="0"/>
        <v>120</v>
      </c>
      <c r="AH6" s="87">
        <f t="shared" si="1"/>
        <v>80</v>
      </c>
      <c r="AI6" s="88">
        <f t="shared" si="2"/>
        <v>0</v>
      </c>
      <c r="AJ6" s="89">
        <f t="shared" si="3"/>
        <v>200</v>
      </c>
      <c r="AK6" s="71"/>
      <c r="AL6" s="92">
        <v>101.4</v>
      </c>
      <c r="AM6" s="91"/>
    </row>
    <row r="7" spans="1:39" ht="28.5" customHeight="1">
      <c r="A7" s="135">
        <v>4</v>
      </c>
      <c r="B7" s="12"/>
      <c r="C7" s="3" t="s">
        <v>5</v>
      </c>
      <c r="D7" s="12">
        <v>0</v>
      </c>
      <c r="E7" s="12">
        <v>0</v>
      </c>
      <c r="F7" s="12">
        <v>0</v>
      </c>
      <c r="G7" s="12">
        <v>0</v>
      </c>
      <c r="H7" s="79">
        <v>0</v>
      </c>
      <c r="I7" s="12">
        <v>0</v>
      </c>
      <c r="J7" s="12">
        <v>60</v>
      </c>
      <c r="K7" s="12">
        <v>0</v>
      </c>
      <c r="L7" s="12">
        <v>0</v>
      </c>
      <c r="M7" s="12">
        <v>0</v>
      </c>
      <c r="N7" s="12">
        <v>0</v>
      </c>
      <c r="O7" s="79">
        <v>20</v>
      </c>
      <c r="P7" s="12">
        <v>0</v>
      </c>
      <c r="Q7" s="12">
        <v>0</v>
      </c>
      <c r="R7" s="12">
        <v>60</v>
      </c>
      <c r="S7" s="12">
        <v>0</v>
      </c>
      <c r="T7" s="79">
        <v>0</v>
      </c>
      <c r="U7" s="80">
        <v>0</v>
      </c>
      <c r="V7" s="80">
        <v>0</v>
      </c>
      <c r="W7" s="12">
        <v>0</v>
      </c>
      <c r="X7" s="79">
        <v>10</v>
      </c>
      <c r="Y7" s="12">
        <v>0</v>
      </c>
      <c r="Z7" s="12">
        <v>0</v>
      </c>
      <c r="AA7" s="12">
        <v>0</v>
      </c>
      <c r="AB7" s="12">
        <v>0</v>
      </c>
      <c r="AC7" s="80">
        <v>0</v>
      </c>
      <c r="AD7" s="12">
        <v>0</v>
      </c>
      <c r="AE7" s="12">
        <v>60</v>
      </c>
      <c r="AF7" s="80">
        <v>0</v>
      </c>
      <c r="AG7" s="87">
        <f t="shared" si="0"/>
        <v>180</v>
      </c>
      <c r="AH7" s="87">
        <f t="shared" si="1"/>
        <v>0</v>
      </c>
      <c r="AI7" s="88">
        <f t="shared" si="2"/>
        <v>30</v>
      </c>
      <c r="AJ7" s="89">
        <f t="shared" si="3"/>
        <v>210</v>
      </c>
      <c r="AK7" s="71"/>
      <c r="AL7" s="92">
        <v>100.05</v>
      </c>
      <c r="AM7" s="91"/>
    </row>
    <row r="8" spans="1:39" ht="37.5" customHeight="1">
      <c r="A8" s="135">
        <v>5</v>
      </c>
      <c r="B8" s="12" t="s">
        <v>9</v>
      </c>
      <c r="C8" s="17" t="s">
        <v>10</v>
      </c>
      <c r="D8" s="12">
        <v>0</v>
      </c>
      <c r="E8" s="12">
        <v>0</v>
      </c>
      <c r="F8" s="12">
        <v>0</v>
      </c>
      <c r="G8" s="12">
        <v>0</v>
      </c>
      <c r="H8" s="79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79">
        <v>0</v>
      </c>
      <c r="P8" s="12">
        <v>0</v>
      </c>
      <c r="Q8" s="12">
        <v>0</v>
      </c>
      <c r="R8" s="12">
        <v>60</v>
      </c>
      <c r="S8" s="12">
        <v>0</v>
      </c>
      <c r="T8" s="79">
        <v>0</v>
      </c>
      <c r="U8" s="80">
        <v>28</v>
      </c>
      <c r="V8" s="80">
        <v>0</v>
      </c>
      <c r="W8" s="12">
        <v>0</v>
      </c>
      <c r="X8" s="79">
        <v>3</v>
      </c>
      <c r="Y8" s="12">
        <v>0</v>
      </c>
      <c r="Z8" s="12">
        <v>60</v>
      </c>
      <c r="AA8" s="12">
        <v>0</v>
      </c>
      <c r="AB8" s="12">
        <v>0</v>
      </c>
      <c r="AC8" s="80">
        <v>0</v>
      </c>
      <c r="AD8" s="12">
        <v>60</v>
      </c>
      <c r="AE8" s="12">
        <v>0</v>
      </c>
      <c r="AF8" s="80">
        <v>12</v>
      </c>
      <c r="AG8" s="87">
        <f t="shared" si="0"/>
        <v>180</v>
      </c>
      <c r="AH8" s="87">
        <f t="shared" si="1"/>
        <v>40</v>
      </c>
      <c r="AI8" s="88">
        <f t="shared" si="2"/>
        <v>3</v>
      </c>
      <c r="AJ8" s="89">
        <f t="shared" si="3"/>
        <v>223</v>
      </c>
      <c r="AK8" s="71"/>
      <c r="AL8" s="92"/>
      <c r="AM8" s="91">
        <v>98.35</v>
      </c>
    </row>
    <row r="9" spans="1:39" s="1" customFormat="1" ht="30" customHeight="1">
      <c r="A9" s="136">
        <v>6</v>
      </c>
      <c r="B9" s="16"/>
      <c r="C9" s="17" t="s">
        <v>24</v>
      </c>
      <c r="D9" s="16">
        <v>0</v>
      </c>
      <c r="E9" s="16">
        <v>0</v>
      </c>
      <c r="F9" s="16">
        <v>0</v>
      </c>
      <c r="G9" s="16">
        <v>0</v>
      </c>
      <c r="H9" s="93">
        <v>0</v>
      </c>
      <c r="I9" s="16">
        <v>0</v>
      </c>
      <c r="J9" s="16">
        <v>60</v>
      </c>
      <c r="K9" s="16">
        <v>0</v>
      </c>
      <c r="L9" s="16">
        <v>0</v>
      </c>
      <c r="M9" s="16">
        <v>0</v>
      </c>
      <c r="N9" s="16">
        <v>0</v>
      </c>
      <c r="O9" s="93">
        <v>20</v>
      </c>
      <c r="P9" s="16">
        <v>0</v>
      </c>
      <c r="Q9" s="16">
        <v>0</v>
      </c>
      <c r="R9" s="16">
        <v>0</v>
      </c>
      <c r="S9" s="16">
        <v>60</v>
      </c>
      <c r="T9" s="93">
        <v>0</v>
      </c>
      <c r="U9" s="94">
        <v>88</v>
      </c>
      <c r="V9" s="94">
        <v>0</v>
      </c>
      <c r="W9" s="16">
        <v>0</v>
      </c>
      <c r="X9" s="93">
        <v>0</v>
      </c>
      <c r="Y9" s="16">
        <v>0</v>
      </c>
      <c r="Z9" s="16">
        <v>0</v>
      </c>
      <c r="AA9" s="16">
        <v>0</v>
      </c>
      <c r="AB9" s="16">
        <v>0</v>
      </c>
      <c r="AC9" s="94">
        <v>0</v>
      </c>
      <c r="AD9" s="16">
        <v>0</v>
      </c>
      <c r="AE9" s="16">
        <v>60</v>
      </c>
      <c r="AF9" s="94">
        <v>0</v>
      </c>
      <c r="AG9" s="95">
        <f t="shared" si="0"/>
        <v>180</v>
      </c>
      <c r="AH9" s="95">
        <f t="shared" si="1"/>
        <v>88</v>
      </c>
      <c r="AI9" s="96">
        <f t="shared" si="2"/>
        <v>20</v>
      </c>
      <c r="AJ9" s="97">
        <f t="shared" si="3"/>
        <v>288</v>
      </c>
      <c r="AK9" s="71"/>
      <c r="AL9" s="92">
        <v>98.7</v>
      </c>
      <c r="AM9" s="91"/>
    </row>
    <row r="10" spans="1:39" s="1" customFormat="1" ht="33" customHeight="1">
      <c r="A10" s="137">
        <v>7</v>
      </c>
      <c r="B10" s="12"/>
      <c r="C10" s="3" t="s">
        <v>69</v>
      </c>
      <c r="D10" s="12">
        <v>60</v>
      </c>
      <c r="E10" s="12">
        <v>0</v>
      </c>
      <c r="F10" s="12">
        <v>0</v>
      </c>
      <c r="G10" s="12">
        <v>0</v>
      </c>
      <c r="H10" s="79">
        <v>0</v>
      </c>
      <c r="I10" s="12">
        <v>0</v>
      </c>
      <c r="J10" s="16">
        <v>60</v>
      </c>
      <c r="K10" s="12">
        <v>0</v>
      </c>
      <c r="L10" s="12">
        <v>0</v>
      </c>
      <c r="M10" s="12">
        <v>0</v>
      </c>
      <c r="N10" s="12">
        <v>0</v>
      </c>
      <c r="O10" s="79">
        <v>20</v>
      </c>
      <c r="P10" s="12">
        <v>0</v>
      </c>
      <c r="Q10" s="12">
        <v>60</v>
      </c>
      <c r="R10" s="12">
        <v>0</v>
      </c>
      <c r="S10" s="12">
        <v>0</v>
      </c>
      <c r="T10" s="79">
        <v>0</v>
      </c>
      <c r="U10" s="80">
        <v>10</v>
      </c>
      <c r="V10" s="80">
        <v>6</v>
      </c>
      <c r="W10" s="12">
        <v>60</v>
      </c>
      <c r="X10" s="79">
        <v>0</v>
      </c>
      <c r="Y10" s="12">
        <v>0</v>
      </c>
      <c r="Z10" s="12">
        <v>0</v>
      </c>
      <c r="AA10" s="12">
        <v>0</v>
      </c>
      <c r="AB10" s="12">
        <v>0</v>
      </c>
      <c r="AC10" s="80">
        <v>20</v>
      </c>
      <c r="AD10" s="12">
        <v>0</v>
      </c>
      <c r="AE10" s="16">
        <v>60</v>
      </c>
      <c r="AF10" s="80">
        <v>0</v>
      </c>
      <c r="AG10" s="87">
        <f t="shared" si="0"/>
        <v>300</v>
      </c>
      <c r="AH10" s="87">
        <f t="shared" si="1"/>
        <v>36</v>
      </c>
      <c r="AI10" s="88">
        <f t="shared" si="2"/>
        <v>20</v>
      </c>
      <c r="AJ10" s="89">
        <f t="shared" si="3"/>
        <v>356</v>
      </c>
      <c r="AK10" s="71"/>
      <c r="AL10" s="92"/>
      <c r="AM10" s="91"/>
    </row>
    <row r="11" spans="1:39" ht="37.5" customHeight="1">
      <c r="A11" s="135">
        <v>8</v>
      </c>
      <c r="B11" s="15" t="s">
        <v>17</v>
      </c>
      <c r="C11" s="9" t="s">
        <v>6</v>
      </c>
      <c r="D11" s="12">
        <v>0</v>
      </c>
      <c r="E11" s="12">
        <v>0</v>
      </c>
      <c r="F11" s="12">
        <v>0</v>
      </c>
      <c r="G11" s="12">
        <v>0</v>
      </c>
      <c r="H11" s="79">
        <v>0</v>
      </c>
      <c r="I11" s="12">
        <v>0</v>
      </c>
      <c r="J11" s="16">
        <v>60</v>
      </c>
      <c r="K11" s="12">
        <v>0</v>
      </c>
      <c r="L11" s="12">
        <v>0</v>
      </c>
      <c r="M11" s="12">
        <v>0</v>
      </c>
      <c r="N11" s="12">
        <v>0</v>
      </c>
      <c r="O11" s="79">
        <v>0</v>
      </c>
      <c r="P11" s="12">
        <v>0</v>
      </c>
      <c r="Q11" s="12">
        <v>0</v>
      </c>
      <c r="R11" s="12">
        <v>60</v>
      </c>
      <c r="S11" s="12">
        <v>0</v>
      </c>
      <c r="T11" s="79">
        <v>0</v>
      </c>
      <c r="U11" s="80">
        <v>60</v>
      </c>
      <c r="V11" s="80">
        <v>4</v>
      </c>
      <c r="W11" s="12">
        <v>0</v>
      </c>
      <c r="X11" s="79">
        <v>0</v>
      </c>
      <c r="Y11" s="12">
        <v>0</v>
      </c>
      <c r="Z11" s="12">
        <v>60</v>
      </c>
      <c r="AA11" s="12">
        <v>0</v>
      </c>
      <c r="AB11" s="12">
        <v>0</v>
      </c>
      <c r="AC11" s="80">
        <v>0</v>
      </c>
      <c r="AD11" s="12">
        <v>60</v>
      </c>
      <c r="AE11" s="12">
        <v>60</v>
      </c>
      <c r="AF11" s="80">
        <v>18</v>
      </c>
      <c r="AG11" s="87">
        <f>SUM(D11:AF11)-H11-O11-T11-U11-V11-X11-AC11-AF11</f>
        <v>300</v>
      </c>
      <c r="AH11" s="87">
        <f>U11+V11+AC11+AF11</f>
        <v>82</v>
      </c>
      <c r="AI11" s="88">
        <f>H11+O11+T11+X11</f>
        <v>0</v>
      </c>
      <c r="AJ11" s="89">
        <f>AG11+AH11+AI11</f>
        <v>382</v>
      </c>
      <c r="AK11" s="71"/>
      <c r="AL11" s="74"/>
      <c r="AM11" s="91">
        <v>97</v>
      </c>
    </row>
    <row r="12" spans="1:39" ht="39" customHeight="1">
      <c r="A12" s="136">
        <v>9</v>
      </c>
      <c r="B12" s="15" t="s">
        <v>70</v>
      </c>
      <c r="C12" s="9" t="s">
        <v>71</v>
      </c>
      <c r="D12" s="12">
        <v>60</v>
      </c>
      <c r="E12" s="12">
        <v>0</v>
      </c>
      <c r="F12" s="12">
        <v>0</v>
      </c>
      <c r="G12" s="12">
        <v>0</v>
      </c>
      <c r="H12" s="79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9">
        <v>20</v>
      </c>
      <c r="P12" s="12">
        <v>0</v>
      </c>
      <c r="Q12" s="12">
        <v>60</v>
      </c>
      <c r="R12" s="12">
        <v>60</v>
      </c>
      <c r="S12" s="12">
        <v>0</v>
      </c>
      <c r="T12" s="79">
        <v>0</v>
      </c>
      <c r="U12" s="80">
        <v>46</v>
      </c>
      <c r="V12" s="80">
        <v>34</v>
      </c>
      <c r="W12" s="12">
        <v>60</v>
      </c>
      <c r="X12" s="79">
        <v>0</v>
      </c>
      <c r="Y12" s="12">
        <v>0</v>
      </c>
      <c r="Z12" s="12">
        <v>60</v>
      </c>
      <c r="AA12" s="12">
        <v>0</v>
      </c>
      <c r="AB12" s="12">
        <v>0</v>
      </c>
      <c r="AC12" s="80">
        <v>0</v>
      </c>
      <c r="AD12" s="12">
        <v>0</v>
      </c>
      <c r="AE12" s="12">
        <v>60</v>
      </c>
      <c r="AF12" s="80">
        <v>12</v>
      </c>
      <c r="AG12" s="87">
        <f>SUM(D12:AF12)-H12-O12-T12-U12-V12-X12-AC12-AF12</f>
        <v>360</v>
      </c>
      <c r="AH12" s="87">
        <f>U12+V12+AC12+AF12</f>
        <v>92</v>
      </c>
      <c r="AI12" s="88">
        <f>H12+O12+T12+X12</f>
        <v>20</v>
      </c>
      <c r="AJ12" s="89">
        <f>AG12+AH12+AI12</f>
        <v>472</v>
      </c>
      <c r="AK12" s="71"/>
      <c r="AL12" s="92">
        <v>97.35</v>
      </c>
      <c r="AM12" s="98"/>
    </row>
    <row r="13" spans="1:39" ht="35.25" customHeight="1">
      <c r="A13" s="137">
        <v>10</v>
      </c>
      <c r="B13" s="15" t="s">
        <v>26</v>
      </c>
      <c r="C13" s="9" t="s">
        <v>27</v>
      </c>
      <c r="D13" s="12">
        <v>0</v>
      </c>
      <c r="E13" s="12">
        <v>60</v>
      </c>
      <c r="F13" s="12">
        <v>0</v>
      </c>
      <c r="G13" s="12">
        <v>0</v>
      </c>
      <c r="H13" s="79">
        <v>20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79">
        <v>20</v>
      </c>
      <c r="P13" s="12">
        <v>0</v>
      </c>
      <c r="Q13" s="12">
        <v>60</v>
      </c>
      <c r="R13" s="12">
        <v>0</v>
      </c>
      <c r="S13" s="12">
        <v>60</v>
      </c>
      <c r="T13" s="79">
        <v>0</v>
      </c>
      <c r="U13" s="80">
        <v>68</v>
      </c>
      <c r="V13" s="80">
        <v>0</v>
      </c>
      <c r="W13" s="12">
        <v>0</v>
      </c>
      <c r="X13" s="79">
        <v>5</v>
      </c>
      <c r="Y13" s="12">
        <v>0</v>
      </c>
      <c r="Z13" s="12">
        <v>60</v>
      </c>
      <c r="AA13" s="12">
        <v>0</v>
      </c>
      <c r="AB13" s="12">
        <v>0</v>
      </c>
      <c r="AC13" s="80">
        <v>0</v>
      </c>
      <c r="AD13" s="12">
        <v>60</v>
      </c>
      <c r="AE13" s="12">
        <v>60</v>
      </c>
      <c r="AF13" s="80">
        <v>0</v>
      </c>
      <c r="AG13" s="87">
        <f>SUM(D13:AF13)-H13-O13-T13-U13-V13-X13-AC13-AF13</f>
        <v>360</v>
      </c>
      <c r="AH13" s="87">
        <f>U13+V13+AC13+AF13</f>
        <v>68</v>
      </c>
      <c r="AI13" s="88">
        <f>H13+O13+T13+X13</f>
        <v>45</v>
      </c>
      <c r="AJ13" s="89">
        <f>AG13+AH13+AI13</f>
        <v>473</v>
      </c>
      <c r="AK13" s="71"/>
      <c r="AL13" s="74"/>
      <c r="AM13" s="98"/>
    </row>
    <row r="14" spans="1:39" ht="34.5" customHeight="1" thickBot="1">
      <c r="A14" s="138">
        <v>11</v>
      </c>
      <c r="B14" s="58"/>
      <c r="C14" s="18" t="s">
        <v>72</v>
      </c>
      <c r="D14" s="14">
        <v>0</v>
      </c>
      <c r="E14" s="14">
        <v>0</v>
      </c>
      <c r="F14" s="14">
        <v>0</v>
      </c>
      <c r="G14" s="14">
        <v>0</v>
      </c>
      <c r="H14" s="99">
        <v>20</v>
      </c>
      <c r="I14" s="14">
        <v>0</v>
      </c>
      <c r="J14" s="14">
        <v>0</v>
      </c>
      <c r="K14" s="14">
        <v>60</v>
      </c>
      <c r="L14" s="14">
        <v>0</v>
      </c>
      <c r="M14" s="14">
        <v>0</v>
      </c>
      <c r="N14" s="14">
        <v>0</v>
      </c>
      <c r="O14" s="99">
        <v>20</v>
      </c>
      <c r="P14" s="14">
        <v>0</v>
      </c>
      <c r="Q14" s="14">
        <v>60</v>
      </c>
      <c r="R14" s="14">
        <v>0</v>
      </c>
      <c r="S14" s="14">
        <v>60</v>
      </c>
      <c r="T14" s="99">
        <v>0</v>
      </c>
      <c r="U14" s="100">
        <v>122</v>
      </c>
      <c r="V14" s="100">
        <v>0</v>
      </c>
      <c r="W14" s="14">
        <v>100</v>
      </c>
      <c r="X14" s="99">
        <v>100</v>
      </c>
      <c r="Y14" s="14">
        <v>100</v>
      </c>
      <c r="Z14" s="14">
        <v>100</v>
      </c>
      <c r="AA14" s="14">
        <v>100</v>
      </c>
      <c r="AB14" s="14">
        <v>100</v>
      </c>
      <c r="AC14" s="100">
        <v>100</v>
      </c>
      <c r="AD14" s="14">
        <v>100</v>
      </c>
      <c r="AE14" s="14">
        <v>100</v>
      </c>
      <c r="AF14" s="100">
        <v>0</v>
      </c>
      <c r="AG14" s="101">
        <f>SUM(D14:AF14)-H14-O14-T14-U14-V14-X14-AC14-AF14</f>
        <v>880</v>
      </c>
      <c r="AH14" s="101">
        <f>U14+V14+AC14+AF14</f>
        <v>222</v>
      </c>
      <c r="AI14" s="102">
        <f>H14+O14+T14+X14</f>
        <v>140</v>
      </c>
      <c r="AJ14" s="103">
        <f>AG14+AH14+AI14</f>
        <v>1242</v>
      </c>
      <c r="AK14" s="71"/>
      <c r="AL14" s="104"/>
      <c r="AM14" s="105"/>
    </row>
  </sheetData>
  <sheetProtection/>
  <mergeCells count="4">
    <mergeCell ref="AL1:AL2"/>
    <mergeCell ref="AG1:AG2"/>
    <mergeCell ref="AJ1:AJ2"/>
    <mergeCell ref="AM1:AM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Roman,Félkövér"&amp;16Őszi Gyermeknap Kupa 2020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SheetLayoutView="100" zoomScalePageLayoutView="80" workbookViewId="0" topLeftCell="A1">
      <selection activeCell="B14" sqref="B14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4" width="6.00390625" style="0" bestFit="1" customWidth="1"/>
    <col min="5" max="5" width="4.00390625" style="0" bestFit="1" customWidth="1"/>
    <col min="6" max="6" width="4.140625" style="0" bestFit="1" customWidth="1"/>
    <col min="7" max="7" width="4.7109375" style="0" bestFit="1" customWidth="1"/>
    <col min="8" max="8" width="13.28125" style="0" customWidth="1"/>
    <col min="9" max="9" width="4.8515625" style="0" customWidth="1"/>
    <col min="10" max="10" width="4.140625" style="0" bestFit="1" customWidth="1"/>
    <col min="11" max="11" width="4.421875" style="0" customWidth="1"/>
    <col min="12" max="12" width="4.140625" style="0" bestFit="1" customWidth="1"/>
    <col min="13" max="14" width="4.8515625" style="0" bestFit="1" customWidth="1"/>
    <col min="15" max="15" width="5.140625" style="0" customWidth="1"/>
    <col min="16" max="16" width="4.8515625" style="0" customWidth="1"/>
    <col min="17" max="17" width="4.140625" style="0" customWidth="1"/>
    <col min="18" max="18" width="4.57421875" style="0" bestFit="1" customWidth="1"/>
    <col min="19" max="19" width="9.140625" style="0" bestFit="1" customWidth="1"/>
    <col min="20" max="20" width="6.8515625" style="0" bestFit="1" customWidth="1"/>
    <col min="21" max="21" width="4.57421875" style="0" bestFit="1" customWidth="1"/>
    <col min="22" max="22" width="6.7109375" style="0" bestFit="1" customWidth="1"/>
    <col min="23" max="23" width="4.57421875" style="0" bestFit="1" customWidth="1"/>
    <col min="24" max="24" width="5.140625" style="0" bestFit="1" customWidth="1"/>
    <col min="25" max="25" width="3.7109375" style="0" customWidth="1"/>
    <col min="26" max="26" width="8.00390625" style="0" bestFit="1" customWidth="1"/>
    <col min="27" max="28" width="4.57421875" style="0" bestFit="1" customWidth="1"/>
    <col min="29" max="29" width="8.00390625" style="0" bestFit="1" customWidth="1"/>
    <col min="30" max="30" width="5.421875" style="0" customWidth="1"/>
    <col min="31" max="32" width="6.8515625" style="0" customWidth="1"/>
    <col min="33" max="33" width="8.140625" style="0" customWidth="1"/>
    <col min="34" max="34" width="4.00390625" style="0" customWidth="1"/>
    <col min="35" max="35" width="9.421875" style="0" bestFit="1" customWidth="1"/>
  </cols>
  <sheetData>
    <row r="1" spans="1:35" ht="67.5" customHeight="1" thickBot="1">
      <c r="A1" s="4" t="s">
        <v>0</v>
      </c>
      <c r="B1" s="5" t="s">
        <v>4</v>
      </c>
      <c r="C1" s="6" t="s">
        <v>13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 t="s">
        <v>45</v>
      </c>
      <c r="AD1" s="106" t="s">
        <v>50</v>
      </c>
      <c r="AE1" s="107"/>
      <c r="AF1" s="139"/>
      <c r="AG1" s="163" t="s">
        <v>46</v>
      </c>
      <c r="AH1" s="71"/>
      <c r="AI1" s="140" t="s">
        <v>14</v>
      </c>
    </row>
    <row r="2" spans="1:35" ht="90.75" customHeight="1" thickBot="1">
      <c r="A2" s="111"/>
      <c r="B2" s="112"/>
      <c r="C2" s="113"/>
      <c r="D2" s="114" t="s">
        <v>30</v>
      </c>
      <c r="E2" s="114" t="s">
        <v>12</v>
      </c>
      <c r="F2" s="114" t="s">
        <v>31</v>
      </c>
      <c r="G2" s="114" t="s">
        <v>32</v>
      </c>
      <c r="H2" s="141" t="s">
        <v>20</v>
      </c>
      <c r="I2" s="114" t="s">
        <v>19</v>
      </c>
      <c r="J2" s="114" t="s">
        <v>33</v>
      </c>
      <c r="K2" s="114" t="s">
        <v>12</v>
      </c>
      <c r="L2" s="114" t="s">
        <v>34</v>
      </c>
      <c r="M2" s="141" t="s">
        <v>35</v>
      </c>
      <c r="N2" s="114" t="s">
        <v>36</v>
      </c>
      <c r="O2" s="114" t="s">
        <v>12</v>
      </c>
      <c r="P2" s="114" t="s">
        <v>20</v>
      </c>
      <c r="Q2" s="114" t="s">
        <v>12</v>
      </c>
      <c r="R2" s="141" t="s">
        <v>37</v>
      </c>
      <c r="S2" s="116" t="s">
        <v>38</v>
      </c>
      <c r="T2" s="116" t="s">
        <v>39</v>
      </c>
      <c r="U2" s="114" t="s">
        <v>33</v>
      </c>
      <c r="V2" s="141" t="s">
        <v>40</v>
      </c>
      <c r="W2" s="114" t="s">
        <v>21</v>
      </c>
      <c r="X2" s="114" t="s">
        <v>12</v>
      </c>
      <c r="Y2" s="114" t="s">
        <v>12</v>
      </c>
      <c r="Z2" s="116" t="s">
        <v>43</v>
      </c>
      <c r="AA2" s="114" t="s">
        <v>20</v>
      </c>
      <c r="AB2" s="114" t="s">
        <v>20</v>
      </c>
      <c r="AC2" s="116" t="s">
        <v>45</v>
      </c>
      <c r="AD2" s="117"/>
      <c r="AE2" s="118" t="s">
        <v>11</v>
      </c>
      <c r="AF2" s="119" t="s">
        <v>51</v>
      </c>
      <c r="AG2" s="164"/>
      <c r="AH2" s="71"/>
      <c r="AI2" s="142"/>
    </row>
    <row r="3" spans="1:35" ht="24" customHeight="1" thickBot="1">
      <c r="A3" s="122"/>
      <c r="B3" s="123"/>
      <c r="C3" s="124" t="s">
        <v>2</v>
      </c>
      <c r="D3" s="124"/>
      <c r="E3" s="124"/>
      <c r="F3" s="124"/>
      <c r="G3" s="124"/>
      <c r="H3" s="143" t="s">
        <v>48</v>
      </c>
      <c r="I3" s="124"/>
      <c r="J3" s="124"/>
      <c r="K3" s="124"/>
      <c r="L3" s="124"/>
      <c r="M3" s="143" t="s">
        <v>47</v>
      </c>
      <c r="N3" s="124"/>
      <c r="O3" s="124"/>
      <c r="P3" s="124"/>
      <c r="Q3" s="124"/>
      <c r="R3" s="143"/>
      <c r="S3" s="126" t="s">
        <v>42</v>
      </c>
      <c r="T3" s="127" t="s">
        <v>41</v>
      </c>
      <c r="U3" s="124"/>
      <c r="V3" s="143" t="s">
        <v>49</v>
      </c>
      <c r="W3" s="124"/>
      <c r="X3" s="124"/>
      <c r="Y3" s="124"/>
      <c r="Z3" s="126" t="s">
        <v>44</v>
      </c>
      <c r="AA3" s="124"/>
      <c r="AB3" s="124"/>
      <c r="AC3" s="126" t="s">
        <v>52</v>
      </c>
      <c r="AD3" s="128"/>
      <c r="AE3" s="128"/>
      <c r="AF3" s="129"/>
      <c r="AG3" s="165"/>
      <c r="AH3" s="71"/>
      <c r="AI3" s="144"/>
    </row>
    <row r="4" spans="1:35" ht="42.75">
      <c r="A4" s="133" t="s">
        <v>22</v>
      </c>
      <c r="B4" s="10" t="s">
        <v>28</v>
      </c>
      <c r="C4" s="7" t="s">
        <v>29</v>
      </c>
      <c r="D4" s="145">
        <v>0</v>
      </c>
      <c r="E4" s="145">
        <v>0</v>
      </c>
      <c r="F4" s="145">
        <v>0</v>
      </c>
      <c r="G4" s="145">
        <v>0</v>
      </c>
      <c r="H4" s="146">
        <v>0</v>
      </c>
      <c r="I4" s="145">
        <v>0</v>
      </c>
      <c r="J4" s="145">
        <v>0</v>
      </c>
      <c r="K4" s="145">
        <v>0</v>
      </c>
      <c r="L4" s="145">
        <v>0</v>
      </c>
      <c r="M4" s="146">
        <v>20</v>
      </c>
      <c r="N4" s="145">
        <v>0</v>
      </c>
      <c r="O4" s="145">
        <v>60</v>
      </c>
      <c r="P4" s="145">
        <v>60</v>
      </c>
      <c r="Q4" s="145">
        <v>0</v>
      </c>
      <c r="R4" s="146">
        <v>0</v>
      </c>
      <c r="S4" s="147">
        <v>30</v>
      </c>
      <c r="T4" s="147">
        <v>0</v>
      </c>
      <c r="U4" s="145">
        <v>0</v>
      </c>
      <c r="V4" s="146">
        <v>10</v>
      </c>
      <c r="W4" s="145">
        <v>0</v>
      </c>
      <c r="X4" s="145">
        <v>0</v>
      </c>
      <c r="Y4" s="145">
        <v>0</v>
      </c>
      <c r="Z4" s="147">
        <v>0</v>
      </c>
      <c r="AA4" s="145">
        <v>0</v>
      </c>
      <c r="AB4" s="145">
        <v>60</v>
      </c>
      <c r="AC4" s="147">
        <v>0</v>
      </c>
      <c r="AD4" s="82">
        <f aca="true" t="shared" si="0" ref="AD4:AD9">SUM(D4:AC4)-AE4-AF4</f>
        <v>180</v>
      </c>
      <c r="AE4" s="82">
        <f aca="true" t="shared" si="1" ref="AE4:AE9">S4+T4+Z4+AC4</f>
        <v>30</v>
      </c>
      <c r="AF4" s="83">
        <f aca="true" t="shared" si="2" ref="AF4:AF9">H4+M4+R4+V4</f>
        <v>30</v>
      </c>
      <c r="AG4" s="166">
        <f aca="true" t="shared" si="3" ref="AG4:AG9">SUM(D4:AC4)</f>
        <v>240</v>
      </c>
      <c r="AH4" s="71"/>
      <c r="AI4" s="148"/>
    </row>
    <row r="5" spans="1:35" ht="33.75" customHeight="1">
      <c r="A5" s="134" t="s">
        <v>3</v>
      </c>
      <c r="B5" s="11" t="s">
        <v>53</v>
      </c>
      <c r="C5" s="8" t="s">
        <v>54</v>
      </c>
      <c r="D5" s="12">
        <v>0</v>
      </c>
      <c r="E5" s="12">
        <v>0</v>
      </c>
      <c r="F5" s="12">
        <v>60</v>
      </c>
      <c r="G5" s="12">
        <v>0</v>
      </c>
      <c r="H5" s="149">
        <v>20</v>
      </c>
      <c r="I5" s="12">
        <v>0</v>
      </c>
      <c r="J5" s="12">
        <v>0</v>
      </c>
      <c r="K5" s="12">
        <v>0</v>
      </c>
      <c r="L5" s="12">
        <v>60</v>
      </c>
      <c r="M5" s="149">
        <v>40</v>
      </c>
      <c r="N5" s="12">
        <v>0</v>
      </c>
      <c r="O5" s="12">
        <v>0</v>
      </c>
      <c r="P5" s="12">
        <v>60</v>
      </c>
      <c r="Q5" s="12">
        <v>0</v>
      </c>
      <c r="R5" s="149">
        <v>0</v>
      </c>
      <c r="S5" s="80">
        <v>30</v>
      </c>
      <c r="T5" s="80">
        <v>0</v>
      </c>
      <c r="U5" s="12">
        <v>0</v>
      </c>
      <c r="V5" s="149">
        <v>3</v>
      </c>
      <c r="W5" s="12">
        <v>0</v>
      </c>
      <c r="X5" s="12">
        <v>0</v>
      </c>
      <c r="Y5" s="12">
        <v>0</v>
      </c>
      <c r="Z5" s="80">
        <v>0</v>
      </c>
      <c r="AA5" s="12">
        <v>0</v>
      </c>
      <c r="AB5" s="12">
        <v>60</v>
      </c>
      <c r="AC5" s="80">
        <v>0</v>
      </c>
      <c r="AD5" s="87">
        <f t="shared" si="0"/>
        <v>240</v>
      </c>
      <c r="AE5" s="87">
        <f t="shared" si="1"/>
        <v>30</v>
      </c>
      <c r="AF5" s="88">
        <f t="shared" si="2"/>
        <v>63</v>
      </c>
      <c r="AG5" s="167">
        <f t="shared" si="3"/>
        <v>333</v>
      </c>
      <c r="AH5" s="71"/>
      <c r="AI5" s="148">
        <v>100.35</v>
      </c>
    </row>
    <row r="6" spans="1:35" ht="31.5" customHeight="1">
      <c r="A6" s="134" t="s">
        <v>23</v>
      </c>
      <c r="B6" s="11" t="s">
        <v>55</v>
      </c>
      <c r="C6" s="2" t="s">
        <v>56</v>
      </c>
      <c r="D6" s="12">
        <v>0</v>
      </c>
      <c r="E6" s="12">
        <v>0</v>
      </c>
      <c r="F6" s="12">
        <v>0</v>
      </c>
      <c r="G6" s="12">
        <v>0</v>
      </c>
      <c r="H6" s="149">
        <v>20</v>
      </c>
      <c r="I6" s="12">
        <v>0</v>
      </c>
      <c r="J6" s="12">
        <v>60</v>
      </c>
      <c r="K6" s="12">
        <v>0</v>
      </c>
      <c r="L6" s="12">
        <v>0</v>
      </c>
      <c r="M6" s="149">
        <v>20</v>
      </c>
      <c r="N6" s="12">
        <v>0</v>
      </c>
      <c r="O6" s="12">
        <v>0</v>
      </c>
      <c r="P6" s="12">
        <v>60</v>
      </c>
      <c r="Q6" s="12">
        <v>0</v>
      </c>
      <c r="R6" s="149">
        <v>100</v>
      </c>
      <c r="S6" s="80">
        <v>40</v>
      </c>
      <c r="T6" s="80">
        <v>62</v>
      </c>
      <c r="U6" s="12">
        <v>0</v>
      </c>
      <c r="V6" s="149">
        <v>12</v>
      </c>
      <c r="W6" s="12">
        <v>0</v>
      </c>
      <c r="X6" s="12">
        <v>0</v>
      </c>
      <c r="Y6" s="12">
        <v>0</v>
      </c>
      <c r="Z6" s="80">
        <v>16</v>
      </c>
      <c r="AA6" s="12">
        <v>60</v>
      </c>
      <c r="AB6" s="12">
        <v>60</v>
      </c>
      <c r="AC6" s="80">
        <v>10</v>
      </c>
      <c r="AD6" s="87">
        <f t="shared" si="0"/>
        <v>240</v>
      </c>
      <c r="AE6" s="87">
        <f t="shared" si="1"/>
        <v>128</v>
      </c>
      <c r="AF6" s="88">
        <f t="shared" si="2"/>
        <v>152</v>
      </c>
      <c r="AG6" s="167">
        <f t="shared" si="3"/>
        <v>520</v>
      </c>
      <c r="AH6" s="71"/>
      <c r="AI6" s="148">
        <v>99</v>
      </c>
    </row>
    <row r="7" spans="1:35" ht="31.5" customHeight="1">
      <c r="A7" s="150">
        <v>4</v>
      </c>
      <c r="B7" s="12" t="s">
        <v>58</v>
      </c>
      <c r="C7" s="9" t="s">
        <v>59</v>
      </c>
      <c r="D7" s="12">
        <v>0</v>
      </c>
      <c r="E7" s="12">
        <v>60</v>
      </c>
      <c r="F7" s="12">
        <v>60</v>
      </c>
      <c r="G7" s="12">
        <v>100</v>
      </c>
      <c r="H7" s="149">
        <v>20</v>
      </c>
      <c r="I7" s="12">
        <v>0</v>
      </c>
      <c r="J7" s="12">
        <v>0</v>
      </c>
      <c r="K7" s="12">
        <v>0</v>
      </c>
      <c r="L7" s="12">
        <v>0</v>
      </c>
      <c r="M7" s="149">
        <v>20</v>
      </c>
      <c r="N7" s="12">
        <v>0</v>
      </c>
      <c r="O7" s="12">
        <v>100</v>
      </c>
      <c r="P7" s="12">
        <v>100</v>
      </c>
      <c r="Q7" s="12">
        <v>60</v>
      </c>
      <c r="R7" s="149">
        <v>0</v>
      </c>
      <c r="S7" s="80">
        <v>70</v>
      </c>
      <c r="T7" s="80">
        <v>0</v>
      </c>
      <c r="U7" s="12">
        <v>60</v>
      </c>
      <c r="V7" s="149">
        <v>18</v>
      </c>
      <c r="W7" s="12">
        <v>100</v>
      </c>
      <c r="X7" s="12">
        <v>100</v>
      </c>
      <c r="Y7" s="12">
        <v>100</v>
      </c>
      <c r="Z7" s="80">
        <v>0</v>
      </c>
      <c r="AA7" s="12">
        <v>100</v>
      </c>
      <c r="AB7" s="12">
        <v>60</v>
      </c>
      <c r="AC7" s="80">
        <v>0</v>
      </c>
      <c r="AD7" s="87">
        <f t="shared" si="0"/>
        <v>1000</v>
      </c>
      <c r="AE7" s="87">
        <f t="shared" si="1"/>
        <v>70</v>
      </c>
      <c r="AF7" s="88">
        <f t="shared" si="2"/>
        <v>58</v>
      </c>
      <c r="AG7" s="167">
        <f t="shared" si="3"/>
        <v>1128</v>
      </c>
      <c r="AH7" s="71"/>
      <c r="AI7" s="151"/>
    </row>
    <row r="8" spans="1:35" ht="31.5" customHeight="1">
      <c r="A8" s="136">
        <v>5</v>
      </c>
      <c r="B8" s="16"/>
      <c r="C8" s="17" t="s">
        <v>60</v>
      </c>
      <c r="D8" s="16">
        <v>60</v>
      </c>
      <c r="E8" s="16">
        <v>60</v>
      </c>
      <c r="F8" s="16">
        <v>0</v>
      </c>
      <c r="G8" s="16">
        <v>0</v>
      </c>
      <c r="H8" s="152">
        <v>40</v>
      </c>
      <c r="I8" s="16">
        <v>0</v>
      </c>
      <c r="J8" s="16">
        <v>0</v>
      </c>
      <c r="K8" s="16">
        <v>60</v>
      </c>
      <c r="L8" s="16">
        <v>60</v>
      </c>
      <c r="M8" s="152">
        <v>20</v>
      </c>
      <c r="N8" s="16">
        <v>0</v>
      </c>
      <c r="O8" s="16">
        <v>0</v>
      </c>
      <c r="P8" s="16">
        <v>0</v>
      </c>
      <c r="Q8" s="16">
        <v>60</v>
      </c>
      <c r="R8" s="152">
        <v>0</v>
      </c>
      <c r="S8" s="94">
        <v>164</v>
      </c>
      <c r="T8" s="94">
        <v>0</v>
      </c>
      <c r="U8" s="16">
        <v>60</v>
      </c>
      <c r="V8" s="152">
        <v>8</v>
      </c>
      <c r="W8" s="16">
        <v>60</v>
      </c>
      <c r="X8" s="16">
        <v>100</v>
      </c>
      <c r="Y8" s="16">
        <v>100</v>
      </c>
      <c r="Z8" s="94">
        <v>100</v>
      </c>
      <c r="AA8" s="16">
        <v>100</v>
      </c>
      <c r="AB8" s="16">
        <v>100</v>
      </c>
      <c r="AC8" s="94">
        <v>0</v>
      </c>
      <c r="AD8" s="153">
        <f t="shared" si="0"/>
        <v>820</v>
      </c>
      <c r="AE8" s="153">
        <f t="shared" si="1"/>
        <v>264</v>
      </c>
      <c r="AF8" s="154">
        <f t="shared" si="2"/>
        <v>68</v>
      </c>
      <c r="AG8" s="168">
        <f t="shared" si="3"/>
        <v>1152</v>
      </c>
      <c r="AH8" s="71"/>
      <c r="AI8" s="151"/>
    </row>
    <row r="9" spans="1:35" ht="22.5" customHeight="1" thickBot="1">
      <c r="A9" s="155">
        <v>6</v>
      </c>
      <c r="B9" s="14"/>
      <c r="C9" s="18" t="s">
        <v>57</v>
      </c>
      <c r="D9" s="14">
        <v>0</v>
      </c>
      <c r="E9" s="14">
        <v>0</v>
      </c>
      <c r="F9" s="14">
        <v>0</v>
      </c>
      <c r="G9" s="14">
        <v>0</v>
      </c>
      <c r="H9" s="156">
        <v>40</v>
      </c>
      <c r="I9" s="14">
        <v>60</v>
      </c>
      <c r="J9" s="14">
        <v>0</v>
      </c>
      <c r="K9" s="14">
        <v>0</v>
      </c>
      <c r="L9" s="14">
        <v>0</v>
      </c>
      <c r="M9" s="156">
        <v>20</v>
      </c>
      <c r="N9" s="14">
        <v>0</v>
      </c>
      <c r="O9" s="14">
        <v>60</v>
      </c>
      <c r="P9" s="14">
        <v>0</v>
      </c>
      <c r="Q9" s="14">
        <v>0</v>
      </c>
      <c r="R9" s="156">
        <v>20</v>
      </c>
      <c r="S9" s="100">
        <v>100</v>
      </c>
      <c r="T9" s="100">
        <v>200</v>
      </c>
      <c r="U9" s="14">
        <v>100</v>
      </c>
      <c r="V9" s="156">
        <v>100</v>
      </c>
      <c r="W9" s="14">
        <v>100</v>
      </c>
      <c r="X9" s="14">
        <v>100</v>
      </c>
      <c r="Y9" s="14">
        <v>100</v>
      </c>
      <c r="Z9" s="100">
        <v>100</v>
      </c>
      <c r="AA9" s="14">
        <v>100</v>
      </c>
      <c r="AB9" s="14">
        <v>100</v>
      </c>
      <c r="AC9" s="100">
        <v>0</v>
      </c>
      <c r="AD9" s="101">
        <f t="shared" si="0"/>
        <v>720</v>
      </c>
      <c r="AE9" s="101">
        <f t="shared" si="1"/>
        <v>400</v>
      </c>
      <c r="AF9" s="102">
        <f t="shared" si="2"/>
        <v>180</v>
      </c>
      <c r="AG9" s="169">
        <f t="shared" si="3"/>
        <v>1300</v>
      </c>
      <c r="AH9" s="71"/>
      <c r="AI9" s="151"/>
    </row>
    <row r="10" spans="2:3" ht="15">
      <c r="B10" s="13"/>
      <c r="C10" s="13"/>
    </row>
    <row r="11" spans="2:3" ht="15">
      <c r="B11" s="13"/>
      <c r="C11" s="13"/>
    </row>
  </sheetData>
  <sheetProtection/>
  <mergeCells count="3">
    <mergeCell ref="AI1:AI2"/>
    <mergeCell ref="AD1:AD2"/>
    <mergeCell ref="AG1:AG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Roman,Félkövér"&amp;16Őszi Gyermeknap Kupa 2020
Családi verseny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"/>
  <sheetViews>
    <sheetView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10.7109375" style="0" customWidth="1"/>
    <col min="2" max="2" width="17.57421875" style="0" customWidth="1"/>
    <col min="3" max="3" width="25.140625" style="0" customWidth="1"/>
    <col min="4" max="13" width="4.00390625" style="0" bestFit="1" customWidth="1"/>
    <col min="14" max="14" width="5.57421875" style="0" bestFit="1" customWidth="1"/>
    <col min="15" max="15" width="4.00390625" style="0" bestFit="1" customWidth="1"/>
    <col min="16" max="16" width="7.57421875" style="0" bestFit="1" customWidth="1"/>
    <col min="17" max="19" width="4.00390625" style="0" bestFit="1" customWidth="1"/>
    <col min="20" max="20" width="5.140625" style="0" bestFit="1" customWidth="1"/>
    <col min="21" max="21" width="4.8515625" style="0" bestFit="1" customWidth="1"/>
    <col min="22" max="27" width="4.00390625" style="0" bestFit="1" customWidth="1"/>
    <col min="28" max="28" width="5.140625" style="0" bestFit="1" customWidth="1"/>
    <col min="29" max="29" width="6.8515625" style="0" bestFit="1" customWidth="1"/>
    <col min="30" max="32" width="5.140625" style="0" bestFit="1" customWidth="1"/>
    <col min="33" max="33" width="3.28125" style="0" customWidth="1"/>
  </cols>
  <sheetData>
    <row r="1" spans="1:34" ht="35.25" customHeight="1" thickBot="1">
      <c r="A1" s="67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  <c r="AH1" s="70"/>
    </row>
    <row r="2" spans="1:34" ht="127.5" customHeight="1" thickBot="1">
      <c r="A2" s="65" t="s">
        <v>0</v>
      </c>
      <c r="B2" s="66" t="s">
        <v>74</v>
      </c>
      <c r="C2" s="66" t="s">
        <v>75</v>
      </c>
      <c r="D2" s="19" t="s">
        <v>76</v>
      </c>
      <c r="E2" s="19" t="s">
        <v>77</v>
      </c>
      <c r="F2" s="19" t="s">
        <v>78</v>
      </c>
      <c r="G2" s="19" t="s">
        <v>79</v>
      </c>
      <c r="H2" s="19" t="s">
        <v>80</v>
      </c>
      <c r="I2" s="19" t="s">
        <v>81</v>
      </c>
      <c r="J2" s="19" t="s">
        <v>82</v>
      </c>
      <c r="K2" s="19" t="s">
        <v>83</v>
      </c>
      <c r="L2" s="19" t="s">
        <v>84</v>
      </c>
      <c r="M2" s="19" t="s">
        <v>85</v>
      </c>
      <c r="N2" s="19" t="s">
        <v>86</v>
      </c>
      <c r="O2" s="19" t="s">
        <v>87</v>
      </c>
      <c r="P2" s="19" t="s">
        <v>88</v>
      </c>
      <c r="Q2" s="19" t="s">
        <v>89</v>
      </c>
      <c r="R2" s="19" t="s">
        <v>90</v>
      </c>
      <c r="S2" s="19" t="s">
        <v>91</v>
      </c>
      <c r="T2" s="19" t="s">
        <v>92</v>
      </c>
      <c r="U2" s="19" t="s">
        <v>93</v>
      </c>
      <c r="V2" s="19" t="s">
        <v>94</v>
      </c>
      <c r="W2" s="19" t="s">
        <v>95</v>
      </c>
      <c r="X2" s="19" t="s">
        <v>96</v>
      </c>
      <c r="Y2" s="19" t="s">
        <v>97</v>
      </c>
      <c r="Z2" s="19" t="s">
        <v>98</v>
      </c>
      <c r="AA2" s="19" t="s">
        <v>99</v>
      </c>
      <c r="AB2" s="19" t="s">
        <v>100</v>
      </c>
      <c r="AC2" s="19" t="s">
        <v>101</v>
      </c>
      <c r="AD2" s="20" t="s">
        <v>51</v>
      </c>
      <c r="AE2" s="20" t="s">
        <v>102</v>
      </c>
      <c r="AF2" s="21" t="s">
        <v>103</v>
      </c>
      <c r="AG2" s="71"/>
      <c r="AH2" s="77" t="s">
        <v>16</v>
      </c>
    </row>
    <row r="3" spans="1:34" ht="43.5" thickBot="1">
      <c r="A3" s="22"/>
      <c r="B3" s="23"/>
      <c r="C3" s="23"/>
      <c r="D3" s="24"/>
      <c r="E3" s="25"/>
      <c r="F3" s="25"/>
      <c r="G3" s="25"/>
      <c r="H3" s="72"/>
      <c r="I3" s="24"/>
      <c r="J3" s="26"/>
      <c r="K3" s="24"/>
      <c r="L3" s="24"/>
      <c r="M3" s="27"/>
      <c r="N3" s="38" t="s">
        <v>104</v>
      </c>
      <c r="O3" s="24"/>
      <c r="P3" s="24" t="s">
        <v>49</v>
      </c>
      <c r="Q3" s="24"/>
      <c r="R3" s="24"/>
      <c r="S3" s="28"/>
      <c r="T3" s="24"/>
      <c r="U3" s="24" t="s">
        <v>105</v>
      </c>
      <c r="V3" s="24"/>
      <c r="W3" s="24"/>
      <c r="X3" s="72"/>
      <c r="Y3" s="27" t="s">
        <v>106</v>
      </c>
      <c r="Z3" s="24"/>
      <c r="AA3" s="24"/>
      <c r="AB3" s="24"/>
      <c r="AC3" s="24" t="s">
        <v>107</v>
      </c>
      <c r="AD3" s="29"/>
      <c r="AE3" s="30"/>
      <c r="AF3" s="31"/>
      <c r="AG3" s="71"/>
      <c r="AH3" s="78"/>
    </row>
    <row r="4" spans="1:34" ht="42.75">
      <c r="A4" s="59" t="s">
        <v>22</v>
      </c>
      <c r="B4" s="60" t="s">
        <v>108</v>
      </c>
      <c r="C4" s="60" t="s">
        <v>109</v>
      </c>
      <c r="D4" s="32">
        <v>60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60</v>
      </c>
      <c r="L4" s="32">
        <v>0</v>
      </c>
      <c r="M4" s="32">
        <v>0</v>
      </c>
      <c r="N4" s="33">
        <v>82</v>
      </c>
      <c r="O4" s="32">
        <v>0</v>
      </c>
      <c r="P4" s="32">
        <v>5</v>
      </c>
      <c r="Q4" s="32">
        <v>0</v>
      </c>
      <c r="R4" s="32">
        <v>0</v>
      </c>
      <c r="S4" s="32">
        <v>60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3">
        <v>38</v>
      </c>
      <c r="AD4" s="34">
        <f>SUM(D4:M4)+SUM(O4:AB4)</f>
        <v>185</v>
      </c>
      <c r="AE4" s="34">
        <f>N4+AC4</f>
        <v>120</v>
      </c>
      <c r="AF4" s="35">
        <f>AD4+AE4</f>
        <v>305</v>
      </c>
      <c r="AG4" s="71"/>
      <c r="AH4" s="73"/>
    </row>
    <row r="5" spans="1:34" ht="51" customHeight="1">
      <c r="A5" s="59" t="s">
        <v>3</v>
      </c>
      <c r="B5" s="60" t="s">
        <v>110</v>
      </c>
      <c r="C5" s="60" t="s">
        <v>111</v>
      </c>
      <c r="D5" s="32">
        <v>0</v>
      </c>
      <c r="E5" s="32">
        <v>0</v>
      </c>
      <c r="F5" s="32">
        <v>0</v>
      </c>
      <c r="G5" s="32">
        <v>0</v>
      </c>
      <c r="H5" s="32">
        <v>60</v>
      </c>
      <c r="I5" s="32">
        <v>60</v>
      </c>
      <c r="J5" s="32">
        <v>0</v>
      </c>
      <c r="K5" s="32">
        <v>0</v>
      </c>
      <c r="L5" s="32">
        <v>60</v>
      </c>
      <c r="M5" s="32">
        <v>0</v>
      </c>
      <c r="N5" s="33">
        <v>48</v>
      </c>
      <c r="O5" s="32">
        <v>0</v>
      </c>
      <c r="P5" s="32">
        <v>7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60</v>
      </c>
      <c r="X5" s="32">
        <v>60</v>
      </c>
      <c r="Y5" s="32">
        <v>0</v>
      </c>
      <c r="Z5" s="32">
        <v>60</v>
      </c>
      <c r="AA5" s="32">
        <v>60</v>
      </c>
      <c r="AB5" s="32">
        <v>0</v>
      </c>
      <c r="AC5" s="33">
        <v>0</v>
      </c>
      <c r="AD5" s="34">
        <f>SUM(D5:M5)+SUM(O5:AB5)</f>
        <v>427</v>
      </c>
      <c r="AE5" s="34">
        <f>N5+AC5</f>
        <v>48</v>
      </c>
      <c r="AF5" s="35">
        <f>AD5+AE5</f>
        <v>475</v>
      </c>
      <c r="AG5" s="71"/>
      <c r="AH5" s="74"/>
    </row>
    <row r="6" spans="1:34" ht="41.25" customHeight="1">
      <c r="A6" s="59" t="s">
        <v>23</v>
      </c>
      <c r="B6" s="61" t="s">
        <v>112</v>
      </c>
      <c r="C6" s="62" t="s">
        <v>113</v>
      </c>
      <c r="D6" s="36">
        <v>60</v>
      </c>
      <c r="E6" s="36">
        <v>60</v>
      </c>
      <c r="F6" s="36">
        <v>0</v>
      </c>
      <c r="G6" s="36">
        <v>60</v>
      </c>
      <c r="H6" s="36">
        <v>60</v>
      </c>
      <c r="I6" s="36">
        <v>0</v>
      </c>
      <c r="J6" s="32">
        <v>0</v>
      </c>
      <c r="K6" s="36">
        <v>60</v>
      </c>
      <c r="L6" s="36">
        <v>0</v>
      </c>
      <c r="M6" s="36">
        <v>0</v>
      </c>
      <c r="N6" s="33">
        <v>118</v>
      </c>
      <c r="O6" s="36">
        <v>60</v>
      </c>
      <c r="P6" s="36">
        <v>2</v>
      </c>
      <c r="Q6" s="36">
        <v>0</v>
      </c>
      <c r="R6" s="36">
        <v>0</v>
      </c>
      <c r="S6" s="36">
        <v>0</v>
      </c>
      <c r="T6" s="36">
        <v>0</v>
      </c>
      <c r="U6" s="32">
        <v>0</v>
      </c>
      <c r="V6" s="36">
        <v>0</v>
      </c>
      <c r="W6" s="36">
        <v>0</v>
      </c>
      <c r="X6" s="36">
        <v>60</v>
      </c>
      <c r="Y6" s="36">
        <v>0</v>
      </c>
      <c r="Z6" s="36">
        <v>0</v>
      </c>
      <c r="AA6" s="36">
        <v>0</v>
      </c>
      <c r="AB6" s="36">
        <v>60</v>
      </c>
      <c r="AC6" s="37">
        <v>118</v>
      </c>
      <c r="AD6" s="34">
        <f>SUM(D6:M6)+SUM(O6:AB6)</f>
        <v>482</v>
      </c>
      <c r="AE6" s="34">
        <f>N6+AC6</f>
        <v>236</v>
      </c>
      <c r="AF6" s="35">
        <f>AD6+AE6</f>
        <v>718</v>
      </c>
      <c r="AG6" s="71"/>
      <c r="AH6" s="74"/>
    </row>
    <row r="7" spans="1:34" ht="51.75" customHeight="1" thickBot="1">
      <c r="A7" s="170" t="s">
        <v>114</v>
      </c>
      <c r="B7" s="63" t="s">
        <v>115</v>
      </c>
      <c r="C7" s="64" t="s">
        <v>116</v>
      </c>
      <c r="D7" s="53">
        <v>60</v>
      </c>
      <c r="E7" s="53">
        <v>0</v>
      </c>
      <c r="F7" s="53">
        <v>0</v>
      </c>
      <c r="G7" s="53">
        <v>0</v>
      </c>
      <c r="H7" s="53">
        <v>60</v>
      </c>
      <c r="I7" s="53">
        <v>0</v>
      </c>
      <c r="J7" s="53">
        <v>60</v>
      </c>
      <c r="K7" s="53">
        <v>0</v>
      </c>
      <c r="L7" s="53">
        <v>0</v>
      </c>
      <c r="M7" s="53">
        <v>0</v>
      </c>
      <c r="N7" s="54">
        <v>94</v>
      </c>
      <c r="O7" s="53">
        <v>60</v>
      </c>
      <c r="P7" s="53">
        <v>5</v>
      </c>
      <c r="Q7" s="53">
        <v>0</v>
      </c>
      <c r="R7" s="53">
        <v>60</v>
      </c>
      <c r="S7" s="53">
        <v>0</v>
      </c>
      <c r="T7" s="53">
        <v>100</v>
      </c>
      <c r="U7" s="53">
        <v>10</v>
      </c>
      <c r="V7" s="53">
        <v>0</v>
      </c>
      <c r="W7" s="53">
        <v>60</v>
      </c>
      <c r="X7" s="53">
        <v>60</v>
      </c>
      <c r="Y7" s="53">
        <v>0</v>
      </c>
      <c r="Z7" s="53">
        <v>0</v>
      </c>
      <c r="AA7" s="53">
        <v>60</v>
      </c>
      <c r="AB7" s="53">
        <v>100</v>
      </c>
      <c r="AC7" s="54">
        <v>204</v>
      </c>
      <c r="AD7" s="55">
        <f>SUM(D7:M7)+SUM(O7:AB7)</f>
        <v>695</v>
      </c>
      <c r="AE7" s="55">
        <f>N7+AC7</f>
        <v>298</v>
      </c>
      <c r="AF7" s="56">
        <f>AD7+AE7</f>
        <v>993</v>
      </c>
      <c r="AG7" s="71"/>
      <c r="AH7" s="57">
        <v>96</v>
      </c>
    </row>
  </sheetData>
  <sheetProtection/>
  <mergeCells count="2">
    <mergeCell ref="AH2:AH3"/>
    <mergeCell ref="A1:AH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SheetLayoutView="110" workbookViewId="0" topLeftCell="A1">
      <selection activeCell="K9" sqref="K9"/>
    </sheetView>
  </sheetViews>
  <sheetFormatPr defaultColWidth="9.140625" defaultRowHeight="12.75"/>
  <cols>
    <col min="1" max="1" width="11.140625" style="0" customWidth="1"/>
    <col min="2" max="2" width="12.7109375" style="0" customWidth="1"/>
    <col min="3" max="3" width="16.421875" style="0" customWidth="1"/>
    <col min="4" max="4" width="3.7109375" style="0" bestFit="1" customWidth="1"/>
    <col min="5" max="8" width="4.00390625" style="0" bestFit="1" customWidth="1"/>
    <col min="9" max="14" width="3.7109375" style="0" bestFit="1" customWidth="1"/>
    <col min="15" max="15" width="4.00390625" style="0" bestFit="1" customWidth="1"/>
    <col min="16" max="16" width="6.8515625" style="0" bestFit="1" customWidth="1"/>
    <col min="17" max="17" width="3.7109375" style="0" bestFit="1" customWidth="1"/>
    <col min="18" max="18" width="9.28125" style="0" bestFit="1" customWidth="1"/>
    <col min="19" max="19" width="3.7109375" style="0" bestFit="1" customWidth="1"/>
    <col min="20" max="20" width="9.28125" style="0" bestFit="1" customWidth="1"/>
    <col min="21" max="23" width="3.7109375" style="0" bestFit="1" customWidth="1"/>
    <col min="24" max="25" width="5.140625" style="0" bestFit="1" customWidth="1"/>
    <col min="26" max="26" width="4.00390625" style="0" bestFit="1" customWidth="1"/>
    <col min="27" max="27" width="5.140625" style="0" bestFit="1" customWidth="1"/>
  </cols>
  <sheetData>
    <row r="1" spans="1:27" ht="32.25" customHeight="1" thickBot="1">
      <c r="A1" s="67" t="s">
        <v>117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/>
    </row>
    <row r="2" spans="1:27" ht="116.25" customHeight="1">
      <c r="A2" s="159" t="s">
        <v>0</v>
      </c>
      <c r="B2" s="160" t="s">
        <v>74</v>
      </c>
      <c r="C2" s="160" t="s">
        <v>75</v>
      </c>
      <c r="D2" s="43" t="s">
        <v>118</v>
      </c>
      <c r="E2" s="43" t="s">
        <v>119</v>
      </c>
      <c r="F2" s="43" t="s">
        <v>120</v>
      </c>
      <c r="G2" s="43" t="s">
        <v>121</v>
      </c>
      <c r="H2" s="43" t="s">
        <v>122</v>
      </c>
      <c r="I2" s="43" t="s">
        <v>123</v>
      </c>
      <c r="J2" s="43" t="s">
        <v>124</v>
      </c>
      <c r="K2" s="43" t="s">
        <v>125</v>
      </c>
      <c r="L2" s="43" t="s">
        <v>126</v>
      </c>
      <c r="M2" s="43" t="s">
        <v>127</v>
      </c>
      <c r="N2" s="43" t="s">
        <v>128</v>
      </c>
      <c r="O2" s="43" t="s">
        <v>129</v>
      </c>
      <c r="P2" s="43" t="s">
        <v>130</v>
      </c>
      <c r="Q2" s="43" t="s">
        <v>131</v>
      </c>
      <c r="R2" s="43" t="s">
        <v>132</v>
      </c>
      <c r="S2" s="43" t="s">
        <v>90</v>
      </c>
      <c r="T2" s="43" t="s">
        <v>133</v>
      </c>
      <c r="U2" s="43" t="s">
        <v>134</v>
      </c>
      <c r="V2" s="43" t="s">
        <v>135</v>
      </c>
      <c r="W2" s="43" t="s">
        <v>136</v>
      </c>
      <c r="X2" s="43" t="s">
        <v>101</v>
      </c>
      <c r="Y2" s="30" t="s">
        <v>51</v>
      </c>
      <c r="Z2" s="30" t="s">
        <v>102</v>
      </c>
      <c r="AA2" s="31" t="s">
        <v>103</v>
      </c>
    </row>
    <row r="3" spans="1:27" ht="42.75">
      <c r="A3" s="44"/>
      <c r="B3" s="45"/>
      <c r="C3" s="45"/>
      <c r="D3" s="46"/>
      <c r="E3" s="47"/>
      <c r="F3" s="47"/>
      <c r="G3" s="46"/>
      <c r="H3" s="46"/>
      <c r="I3" s="46"/>
      <c r="J3" s="46"/>
      <c r="K3" s="46"/>
      <c r="L3" s="46"/>
      <c r="M3" s="48"/>
      <c r="N3" s="46"/>
      <c r="O3" s="46"/>
      <c r="P3" s="46" t="s">
        <v>49</v>
      </c>
      <c r="Q3" s="49"/>
      <c r="R3" s="46" t="s">
        <v>137</v>
      </c>
      <c r="S3" s="46"/>
      <c r="T3" s="46" t="s">
        <v>138</v>
      </c>
      <c r="U3" s="50"/>
      <c r="V3" s="50"/>
      <c r="W3" s="46"/>
      <c r="X3" s="46" t="s">
        <v>139</v>
      </c>
      <c r="Y3" s="51"/>
      <c r="Z3" s="51"/>
      <c r="AA3" s="52"/>
    </row>
    <row r="4" spans="1:27" ht="29.25" thickBot="1">
      <c r="A4" s="161" t="s">
        <v>22</v>
      </c>
      <c r="B4" s="162" t="s">
        <v>140</v>
      </c>
      <c r="C4" s="162" t="s">
        <v>141</v>
      </c>
      <c r="D4" s="39">
        <v>0</v>
      </c>
      <c r="E4" s="39">
        <v>60</v>
      </c>
      <c r="F4" s="39">
        <v>60</v>
      </c>
      <c r="G4" s="39">
        <v>60</v>
      </c>
      <c r="H4" s="39">
        <v>60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60</v>
      </c>
      <c r="P4" s="39">
        <v>12</v>
      </c>
      <c r="Q4" s="39">
        <v>0</v>
      </c>
      <c r="R4" s="40">
        <v>38</v>
      </c>
      <c r="S4" s="39">
        <v>0</v>
      </c>
      <c r="T4" s="39">
        <v>15</v>
      </c>
      <c r="U4" s="39">
        <v>0</v>
      </c>
      <c r="V4" s="39">
        <v>0</v>
      </c>
      <c r="W4" s="39">
        <v>0</v>
      </c>
      <c r="X4" s="40">
        <v>0</v>
      </c>
      <c r="Y4" s="41">
        <f>SUM(D4:O4)+SUM(S4:W4)</f>
        <v>315</v>
      </c>
      <c r="Z4" s="41">
        <f>R4+X4</f>
        <v>38</v>
      </c>
      <c r="AA4" s="42">
        <f>Y4+Z4</f>
        <v>353</v>
      </c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2020-10-10T13:16:00Z</dcterms:modified>
  <cp:category/>
  <cp:version/>
  <cp:contentType/>
  <cp:contentStatus/>
  <cp:revision>1</cp:revision>
</cp:coreProperties>
</file>