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7075" windowHeight="10395" activeTab="0"/>
  </bookViews>
  <sheets>
    <sheet name="Alapfok" sheetId="1" r:id="rId1"/>
    <sheet name="Középfok" sheetId="2" r:id="rId2"/>
    <sheet name="A-A36-A50" sheetId="3" r:id="rId3"/>
    <sheet name="A60-A70-A80" sheetId="4" r:id="rId4"/>
  </sheets>
  <definedNames/>
  <calcPr fullCalcOnLoad="1"/>
</workbook>
</file>

<file path=xl/sharedStrings.xml><?xml version="1.0" encoding="utf-8"?>
<sst xmlns="http://schemas.openxmlformats.org/spreadsheetml/2006/main" count="315" uniqueCount="252">
  <si>
    <t>cél</t>
  </si>
  <si>
    <t>bója hiba</t>
  </si>
  <si>
    <t>idő hiba</t>
  </si>
  <si>
    <t>Versenyző</t>
  </si>
  <si>
    <t>Helyezés</t>
  </si>
  <si>
    <t>Csapatnév</t>
  </si>
  <si>
    <t>I.</t>
  </si>
  <si>
    <t>III.</t>
  </si>
  <si>
    <t>össz hibapont</t>
  </si>
  <si>
    <t>8.</t>
  </si>
  <si>
    <t>II.</t>
  </si>
  <si>
    <t>7.</t>
  </si>
  <si>
    <t>4.</t>
  </si>
  <si>
    <t>5.</t>
  </si>
  <si>
    <t>6.</t>
  </si>
  <si>
    <t>9.</t>
  </si>
  <si>
    <t>10.</t>
  </si>
  <si>
    <t>11.</t>
  </si>
  <si>
    <t>12.</t>
  </si>
  <si>
    <t>13.</t>
  </si>
  <si>
    <t>7. gödör</t>
  </si>
  <si>
    <t>Jólfésűlt Úriemberek</t>
  </si>
  <si>
    <t>Béres Cseppek</t>
  </si>
  <si>
    <t>Gazdag család</t>
  </si>
  <si>
    <t>Gazdag László
Gazdag Lászlóné</t>
  </si>
  <si>
    <t>14.</t>
  </si>
  <si>
    <t>Szaszó</t>
  </si>
  <si>
    <t>Maci</t>
  </si>
  <si>
    <t>Komlósi András
Kass Andrea
Komlósi András</t>
  </si>
  <si>
    <t>20. időmérő állomás</t>
  </si>
  <si>
    <t>16. gödör</t>
  </si>
  <si>
    <t>75 p</t>
  </si>
  <si>
    <t>Szuper négyes</t>
  </si>
  <si>
    <t>Látrányiné Halász Ágnes
Látrányi Zsolt
Látrányi Dániel
Látrányi Bálint</t>
  </si>
  <si>
    <t>Túrabékák</t>
  </si>
  <si>
    <t>csapattagok</t>
  </si>
  <si>
    <t>A ravasz és az Agy</t>
  </si>
  <si>
    <t>Bushidó</t>
  </si>
  <si>
    <t>Bruckner Viktor</t>
  </si>
  <si>
    <t>15.</t>
  </si>
  <si>
    <t>Varga F. Zoltán
Varga Dóra</t>
  </si>
  <si>
    <t>Csibu csapat</t>
  </si>
  <si>
    <t xml:space="preserve">Budapest bajnokság
 alapfokú kategória
</t>
  </si>
  <si>
    <t>Országos középfokú  bajnokság
Középfok  családi kategória</t>
  </si>
  <si>
    <t>Országos középfokú  bajnokság
Középfok B csoport</t>
  </si>
  <si>
    <t>BP bajnokság
Középfok B csoport</t>
  </si>
  <si>
    <t>BP bajnokság
Középfok családi kategória</t>
  </si>
  <si>
    <t>Túramanók</t>
  </si>
  <si>
    <t>Abaffy Károly
Nemes Rita
Bartha Enikő
Abaffy Kornél</t>
  </si>
  <si>
    <t>Rajt: Távolságmérés</t>
  </si>
  <si>
    <t>1. távolságmérés</t>
  </si>
  <si>
    <t>2. gödör</t>
  </si>
  <si>
    <t>3. határkő</t>
  </si>
  <si>
    <t>4. gödör</t>
  </si>
  <si>
    <t>5. szárazárok</t>
  </si>
  <si>
    <t>6. gödör</t>
  </si>
  <si>
    <t>7. irányfésű</t>
  </si>
  <si>
    <t>8. határkő</t>
  </si>
  <si>
    <t>9. villanyvezetékek</t>
  </si>
  <si>
    <t>10. nyiladék</t>
  </si>
  <si>
    <t>11. szárazárok</t>
  </si>
  <si>
    <t>13. kötelező útvonal</t>
  </si>
  <si>
    <t>1720 m
1760 m</t>
  </si>
  <si>
    <t>BR</t>
  </si>
  <si>
    <t>VD</t>
  </si>
  <si>
    <t>14. villanyvezetékek</t>
  </si>
  <si>
    <t>15. időmérő állomás</t>
  </si>
  <si>
    <t>17. gödör</t>
  </si>
  <si>
    <t>18. gödör</t>
  </si>
  <si>
    <t>19. gödör</t>
  </si>
  <si>
    <t>12. szárazárok</t>
  </si>
  <si>
    <t>21. gödör</t>
  </si>
  <si>
    <t>22. mászófal teteje</t>
  </si>
  <si>
    <t>23. vízesés</t>
  </si>
  <si>
    <t>24. nagy szikla a patakban</t>
  </si>
  <si>
    <t>25.   nyiladék</t>
  </si>
  <si>
    <t>26. útkereszteződés</t>
  </si>
  <si>
    <t>27. időmérő állomás</t>
  </si>
  <si>
    <t>28. Rózsika-forrás</t>
  </si>
  <si>
    <t>29. útkereszteződés</t>
  </si>
  <si>
    <t>zöld kerék-pár</t>
  </si>
  <si>
    <t>30. kerítés vége</t>
  </si>
  <si>
    <t>30. távolságmérés</t>
  </si>
  <si>
    <t>30 p</t>
  </si>
  <si>
    <t>25 p</t>
  </si>
  <si>
    <t>feladat hiba</t>
  </si>
  <si>
    <t>Moltári</t>
  </si>
  <si>
    <t>Molnár Tamás
Molnár Anetta
Molnár Milán</t>
  </si>
  <si>
    <t>Galócák</t>
  </si>
  <si>
    <t>Drahos Mihály
Drahosné Orbán Erzsébet
Drahos Alinka</t>
  </si>
  <si>
    <t>No-name</t>
  </si>
  <si>
    <t>Sütő Márton
Sütő Roland</t>
  </si>
  <si>
    <t>Csonka Pápa</t>
  </si>
  <si>
    <t>Csonka Károly
Pápa Géza</t>
  </si>
  <si>
    <t>BTSSZ túravezető tanfolyam</t>
  </si>
  <si>
    <t>Szilágyi Zsuzsanna</t>
  </si>
  <si>
    <t>Teknősök</t>
  </si>
  <si>
    <t>Dórikáék</t>
  </si>
  <si>
    <t>Sánta Tibor
Sánta Dóra</t>
  </si>
  <si>
    <t>Rajt: menetidő számolás</t>
  </si>
  <si>
    <t>Rajt: távolságmérés</t>
  </si>
  <si>
    <t>Rajt: magasságkülönbség számolás</t>
  </si>
  <si>
    <t>12 perc</t>
  </si>
  <si>
    <t>1. távolságfésű</t>
  </si>
  <si>
    <t>2. itiner</t>
  </si>
  <si>
    <t>3. piktortégla üreg</t>
  </si>
  <si>
    <t>5. gödör</t>
  </si>
  <si>
    <t>6. időmérő állomás</t>
  </si>
  <si>
    <t>45 p</t>
  </si>
  <si>
    <t>8. szikla</t>
  </si>
  <si>
    <t>9. szikla</t>
  </si>
  <si>
    <t>10. szikla</t>
  </si>
  <si>
    <t>10. iránymérés</t>
  </si>
  <si>
    <t>11. sziklajárás</t>
  </si>
  <si>
    <t>VD
CS
QT</t>
  </si>
  <si>
    <t>12. határkő</t>
  </si>
  <si>
    <t>13. gödör</t>
  </si>
  <si>
    <t>14. sziklasor</t>
  </si>
  <si>
    <t>15. sziklás gödör</t>
  </si>
  <si>
    <t>16. magasles hűlthelye</t>
  </si>
  <si>
    <t>17. vizes gödrök</t>
  </si>
  <si>
    <t>4, 5</t>
  </si>
  <si>
    <t>18. irányfésű</t>
  </si>
  <si>
    <t>JZ</t>
  </si>
  <si>
    <t>19. nagy gödör</t>
  </si>
  <si>
    <t>20. gödör</t>
  </si>
  <si>
    <t>21. hegytető</t>
  </si>
  <si>
    <t>22. volt magasles</t>
  </si>
  <si>
    <t>23. földnyelv</t>
  </si>
  <si>
    <t>24. gödör</t>
  </si>
  <si>
    <t>25. időmérő állomás</t>
  </si>
  <si>
    <t>85 p</t>
  </si>
  <si>
    <t>26. szikla</t>
  </si>
  <si>
    <t>27. gödör</t>
  </si>
  <si>
    <t>28. villanyvezeték</t>
  </si>
  <si>
    <t>29. két határkő</t>
  </si>
  <si>
    <t>meg volt mind a két határkő</t>
  </si>
  <si>
    <t>30. jellegfa</t>
  </si>
  <si>
    <t>31. rókavár</t>
  </si>
  <si>
    <t>32. rókavárak</t>
  </si>
  <si>
    <t>33. szárazárkok</t>
  </si>
  <si>
    <t>34. kerítés vége</t>
  </si>
  <si>
    <t>34. távolságmérés</t>
  </si>
  <si>
    <t>80 p</t>
  </si>
  <si>
    <t>233 m</t>
  </si>
  <si>
    <t>BR
IL
MS</t>
  </si>
  <si>
    <t>Mindenféle kócsagok</t>
  </si>
  <si>
    <t>Horváth-Takács Róbert</t>
  </si>
  <si>
    <t>Vízkelety Bt.</t>
  </si>
  <si>
    <t>Kassay Erzsébet
Papanek Ilona
Papanek Ernő</t>
  </si>
  <si>
    <t>1390-1410 m</t>
  </si>
  <si>
    <t>21. irányfésű</t>
  </si>
  <si>
    <t>vvv.Turbócsigák</t>
  </si>
  <si>
    <t>Magyar Lajos 
Magyar Emőke</t>
  </si>
  <si>
    <t>Kőbonzó</t>
  </si>
  <si>
    <t>Heidinger Tibor
Morovik Attila</t>
  </si>
  <si>
    <t>Irányőr SE</t>
  </si>
  <si>
    <t>Sipkovszki Róbert
Sipkovszki-Pálinkás Hedda</t>
  </si>
  <si>
    <t>MVM 5</t>
  </si>
  <si>
    <t>Ugrin András
Kovácsné Deme Klára</t>
  </si>
  <si>
    <t>Németh Anna</t>
  </si>
  <si>
    <t>Pogáts Dávid
Tóth Kornél</t>
  </si>
  <si>
    <t>16.</t>
  </si>
  <si>
    <t>Szonda Ferenc
Szabó József
Szabó Józsefné</t>
  </si>
  <si>
    <t>17.</t>
  </si>
  <si>
    <t>Cuha</t>
  </si>
  <si>
    <t>Fehérvári Máté</t>
  </si>
  <si>
    <t>Rácz Sándor</t>
  </si>
  <si>
    <t>Csizmadia Gyöngyi
Németh Krisztina
Albert Adrienn</t>
  </si>
  <si>
    <t xml:space="preserve">Csókási </t>
  </si>
  <si>
    <t>Csókási Zsolt
Csókásiné Oláh Andrea</t>
  </si>
  <si>
    <t>Balogh Gábor
Dobay Laura</t>
  </si>
  <si>
    <t>Bodorné Nagy Gabriella
Bodor Sándor
Farkas Ildikó</t>
  </si>
  <si>
    <t>18.</t>
  </si>
  <si>
    <t>19.</t>
  </si>
  <si>
    <t>20.</t>
  </si>
  <si>
    <t>Kutasi Lajos
Mátyási Mária</t>
  </si>
  <si>
    <t>Mónika és a három királyok</t>
  </si>
  <si>
    <t>Király Mónika
Király Zoltán
Király Zsolt</t>
  </si>
  <si>
    <t>ERŐTERV-MVM4</t>
  </si>
  <si>
    <t>REZÉT III.</t>
  </si>
  <si>
    <t>Kárpátok Őre</t>
  </si>
  <si>
    <t>Bóta Attila
Benkó Zsolt</t>
  </si>
  <si>
    <t>Franczva László
Czikk József</t>
  </si>
  <si>
    <t>Mórocz Imre
Volf István</t>
  </si>
  <si>
    <t>3. metsződés teteje</t>
  </si>
  <si>
    <t>4. Méricskélő</t>
  </si>
  <si>
    <t>5. időmérő állomás</t>
  </si>
  <si>
    <t>50 p
52 p
57 p</t>
  </si>
  <si>
    <t>7. szikla</t>
  </si>
  <si>
    <t>8. nagy szikla NY</t>
  </si>
  <si>
    <t>9. sziklajárás</t>
  </si>
  <si>
    <t>10. zöldpont</t>
  </si>
  <si>
    <t>11. gödör</t>
  </si>
  <si>
    <t>AC
DQ
IC
NZ
UN</t>
  </si>
  <si>
    <t>13. les rom</t>
  </si>
  <si>
    <t>14. zöldpont</t>
  </si>
  <si>
    <t>12. sziklasor</t>
  </si>
  <si>
    <t>15. kis letörés</t>
  </si>
  <si>
    <t>17. iránymérés</t>
  </si>
  <si>
    <t>45°</t>
  </si>
  <si>
    <t>19. időmérő állomás</t>
  </si>
  <si>
    <t>20. sziklától É</t>
  </si>
  <si>
    <t>22. mini poligon</t>
  </si>
  <si>
    <t>23. kis kúp</t>
  </si>
  <si>
    <t>24. kis mélyedés</t>
  </si>
  <si>
    <t>25. metsződés</t>
  </si>
  <si>
    <t>26. zöldpont</t>
  </si>
  <si>
    <t>79 p
81 p
100 p</t>
  </si>
  <si>
    <t>27. árok vége</t>
  </si>
  <si>
    <t>28. rókavár</t>
  </si>
  <si>
    <t>29. árok</t>
  </si>
  <si>
    <t>75 p
82 p
96 p</t>
  </si>
  <si>
    <t>Eltájolók</t>
  </si>
  <si>
    <t>Békési Szabolcs
Sándorfalvi János</t>
  </si>
  <si>
    <t>Mozgó Bója</t>
  </si>
  <si>
    <t>Németh Gábor
Németh Krisztina</t>
  </si>
  <si>
    <t>3. árok</t>
  </si>
  <si>
    <t>4. zöldpont</t>
  </si>
  <si>
    <t>5. metsződés</t>
  </si>
  <si>
    <t>6. szikla</t>
  </si>
  <si>
    <t>8. mini poligon</t>
  </si>
  <si>
    <t>9. kis kúp</t>
  </si>
  <si>
    <t>10. kis mélyedés</t>
  </si>
  <si>
    <t>11. időmérő állomás</t>
  </si>
  <si>
    <t>12. villanyoszlop</t>
  </si>
  <si>
    <t>15. gödör</t>
  </si>
  <si>
    <t>16. sziklajárás</t>
  </si>
  <si>
    <t>17. nagy szikla NY</t>
  </si>
  <si>
    <t>18. szikla</t>
  </si>
  <si>
    <t>21. Méricskélő</t>
  </si>
  <si>
    <t>22. metsződés teteje</t>
  </si>
  <si>
    <t>46°</t>
  </si>
  <si>
    <t>MVM2</t>
  </si>
  <si>
    <t>Bacsó Nándor
Korodi Mihály</t>
  </si>
  <si>
    <t>Partosok</t>
  </si>
  <si>
    <t>Dománszky Zoltán
Bakonyi Ilona</t>
  </si>
  <si>
    <t>152 p
169 p
189 p</t>
  </si>
  <si>
    <t>70 p
78 p
87 p</t>
  </si>
  <si>
    <t>Szőke Tisza</t>
  </si>
  <si>
    <t>Kemény Mihály
Verdó István
Bartók Adrienn</t>
  </si>
  <si>
    <t>Kőbányai Barangolók</t>
  </si>
  <si>
    <t>Marx István
Marx Anna</t>
  </si>
  <si>
    <t>MVM-3</t>
  </si>
  <si>
    <t>Járai Béla
Fornay Péter
Kozma Imre</t>
  </si>
  <si>
    <t xml:space="preserve">Katica Tanya Zöldpont </t>
  </si>
  <si>
    <t>Dr. Pavlovics György
Tóth Iván</t>
  </si>
  <si>
    <t>OTSE (MOL)</t>
  </si>
  <si>
    <t>Lelkes Péter
Lelkes Péterné
Szabó Endréné
Kazinczy Sándorné</t>
  </si>
  <si>
    <t>BP bajnokság
Középfok A csoport</t>
  </si>
  <si>
    <t>Országos középfokú  bajnokság
Középfok A csoport</t>
  </si>
  <si>
    <t>Dalos Léna
Dalos Áron
Rácz Dominika
Dalos Péter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</si>
</sst>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00"/>
    <numFmt numFmtId="169" formatCode="&quot;H-&quot;000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7"/>
      <name val="Times New Roman"/>
      <family val="1"/>
    </font>
    <font>
      <sz val="11"/>
      <color indexed="16"/>
      <name val="Times New Roman"/>
      <family val="1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sz val="11"/>
      <color indexed="52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sz val="11"/>
      <color theme="5" tint="-0.4999699890613556"/>
      <name val="Times New Roman"/>
      <family val="1"/>
    </font>
    <font>
      <sz val="11"/>
      <color rgb="FF800000"/>
      <name val="Times New Roman"/>
      <family val="1"/>
    </font>
    <font>
      <b/>
      <sz val="12"/>
      <color theme="9" tint="-0.4999699890613556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textRotation="90" wrapText="1"/>
    </xf>
    <xf numFmtId="0" fontId="10" fillId="34" borderId="15" xfId="0" applyFont="1" applyFill="1" applyBorder="1" applyAlignment="1">
      <alignment horizontal="center" textRotation="90" wrapText="1"/>
    </xf>
    <xf numFmtId="0" fontId="10" fillId="35" borderId="15" xfId="0" applyFont="1" applyFill="1" applyBorder="1" applyAlignment="1">
      <alignment horizontal="center" textRotation="90" wrapText="1"/>
    </xf>
    <xf numFmtId="0" fontId="8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textRotation="90" wrapText="1"/>
    </xf>
    <xf numFmtId="0" fontId="10" fillId="35" borderId="17" xfId="0" applyFont="1" applyFill="1" applyBorder="1" applyAlignment="1">
      <alignment horizontal="center" textRotation="90" wrapText="1"/>
    </xf>
    <xf numFmtId="0" fontId="9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2" fontId="10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10" fillId="22" borderId="20" xfId="0" applyFont="1" applyFill="1" applyBorder="1" applyAlignment="1">
      <alignment horizontal="center" textRotation="90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2" fontId="10" fillId="0" borderId="22" xfId="0" applyNumberFormat="1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textRotation="90" wrapText="1"/>
    </xf>
    <xf numFmtId="0" fontId="9" fillId="38" borderId="23" xfId="0" applyFont="1" applyFill="1" applyBorder="1" applyAlignment="1">
      <alignment horizontal="center" vertical="center" textRotation="90" wrapText="1"/>
    </xf>
    <xf numFmtId="0" fontId="10" fillId="38" borderId="17" xfId="0" applyFont="1" applyFill="1" applyBorder="1" applyAlignment="1">
      <alignment horizontal="center" vertical="center" textRotation="90" wrapText="1"/>
    </xf>
    <xf numFmtId="0" fontId="11" fillId="38" borderId="17" xfId="0" applyFont="1" applyFill="1" applyBorder="1" applyAlignment="1">
      <alignment horizontal="center" vertical="center" wrapText="1"/>
    </xf>
    <xf numFmtId="20" fontId="10" fillId="38" borderId="17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0" fillId="38" borderId="21" xfId="0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textRotation="90" wrapText="1"/>
    </xf>
    <xf numFmtId="0" fontId="10" fillId="38" borderId="21" xfId="0" applyFont="1" applyFill="1" applyBorder="1" applyAlignment="1">
      <alignment horizontal="center" vertical="center" textRotation="90" wrapText="1"/>
    </xf>
    <xf numFmtId="20" fontId="10" fillId="38" borderId="21" xfId="0" applyNumberFormat="1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16" fontId="10" fillId="38" borderId="2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51" fillId="2" borderId="21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39" borderId="15" xfId="0" applyFont="1" applyFill="1" applyBorder="1" applyAlignment="1">
      <alignment horizontal="center" textRotation="90" wrapText="1"/>
    </xf>
    <xf numFmtId="0" fontId="10" fillId="39" borderId="21" xfId="0" applyFont="1" applyFill="1" applyBorder="1" applyAlignment="1">
      <alignment horizontal="center" textRotation="90" wrapText="1"/>
    </xf>
    <xf numFmtId="0" fontId="12" fillId="39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10" fillId="40" borderId="25" xfId="0" applyFont="1" applyFill="1" applyBorder="1" applyAlignment="1">
      <alignment horizontal="center" textRotation="90" wrapText="1"/>
    </xf>
    <xf numFmtId="0" fontId="10" fillId="40" borderId="26" xfId="0" applyFont="1" applyFill="1" applyBorder="1" applyAlignment="1">
      <alignment horizontal="center" textRotation="90" wrapText="1"/>
    </xf>
    <xf numFmtId="0" fontId="6" fillId="0" borderId="27" xfId="0" applyFont="1" applyFill="1" applyBorder="1" applyAlignment="1">
      <alignment horizontal="left" vertical="center" wrapText="1"/>
    </xf>
    <xf numFmtId="0" fontId="52" fillId="2" borderId="17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29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vertical="top" wrapText="1"/>
    </xf>
    <xf numFmtId="0" fontId="9" fillId="39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53" fillId="0" borderId="31" xfId="0" applyFont="1" applyFill="1" applyBorder="1" applyAlignment="1">
      <alignment horizontal="left" vertical="center" wrapText="1"/>
    </xf>
    <xf numFmtId="0" fontId="53" fillId="0" borderId="32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37" borderId="33" xfId="0" applyFont="1" applyFill="1" applyBorder="1" applyAlignment="1">
      <alignment horizontal="center" vertical="center" wrapText="1"/>
    </xf>
    <xf numFmtId="0" fontId="52" fillId="2" borderId="33" xfId="0" applyFont="1" applyFill="1" applyBorder="1" applyAlignment="1">
      <alignment horizontal="center" vertical="center" wrapText="1"/>
    </xf>
    <xf numFmtId="0" fontId="10" fillId="39" borderId="34" xfId="0" applyFont="1" applyFill="1" applyBorder="1" applyAlignment="1">
      <alignment horizontal="center" textRotation="90" wrapText="1"/>
    </xf>
    <xf numFmtId="0" fontId="9" fillId="0" borderId="35" xfId="0" applyFont="1" applyFill="1" applyBorder="1" applyAlignment="1">
      <alignment horizontal="center" vertical="center" wrapText="1"/>
    </xf>
    <xf numFmtId="20" fontId="10" fillId="38" borderId="3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12" fillId="39" borderId="17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2" fillId="39" borderId="30" xfId="0" applyFont="1" applyFill="1" applyBorder="1" applyAlignment="1">
      <alignment horizontal="center" vertical="center"/>
    </xf>
    <xf numFmtId="0" fontId="10" fillId="40" borderId="3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0" fillId="40" borderId="38" xfId="0" applyFont="1" applyFill="1" applyBorder="1" applyAlignment="1">
      <alignment horizontal="center" textRotation="90" wrapText="1"/>
    </xf>
    <xf numFmtId="0" fontId="10" fillId="40" borderId="36" xfId="0" applyFont="1" applyFill="1" applyBorder="1" applyAlignment="1">
      <alignment horizontal="center" textRotation="90" wrapText="1"/>
    </xf>
    <xf numFmtId="0" fontId="8" fillId="40" borderId="1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top" wrapText="1"/>
    </xf>
    <xf numFmtId="0" fontId="12" fillId="39" borderId="21" xfId="0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 wrapText="1"/>
    </xf>
    <xf numFmtId="0" fontId="8" fillId="40" borderId="41" xfId="0" applyFont="1" applyFill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7" fillId="0" borderId="4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7" fillId="0" borderId="43" xfId="0" applyFont="1" applyFill="1" applyBorder="1" applyAlignment="1">
      <alignment horizontal="center" vertical="center"/>
    </xf>
    <xf numFmtId="2" fontId="7" fillId="0" borderId="44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7" fillId="0" borderId="46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0" fontId="0" fillId="0" borderId="51" xfId="0" applyFill="1" applyBorder="1" applyAlignment="1">
      <alignment/>
    </xf>
    <xf numFmtId="0" fontId="0" fillId="0" borderId="15" xfId="0" applyBorder="1" applyAlignment="1">
      <alignment/>
    </xf>
    <xf numFmtId="0" fontId="10" fillId="0" borderId="14" xfId="0" applyFont="1" applyFill="1" applyBorder="1" applyAlignment="1">
      <alignment horizontal="center" textRotation="90" wrapText="1"/>
    </xf>
    <xf numFmtId="0" fontId="7" fillId="12" borderId="35" xfId="0" applyFont="1" applyFill="1" applyBorder="1" applyAlignment="1">
      <alignment horizontal="center" textRotation="90" wrapText="1"/>
    </xf>
    <xf numFmtId="0" fontId="7" fillId="13" borderId="35" xfId="0" applyFont="1" applyFill="1" applyBorder="1" applyAlignment="1">
      <alignment horizontal="center" textRotation="90" wrapText="1"/>
    </xf>
    <xf numFmtId="0" fontId="53" fillId="12" borderId="13" xfId="0" applyFont="1" applyFill="1" applyBorder="1" applyAlignment="1">
      <alignment horizontal="center" vertical="center" wrapText="1"/>
    </xf>
    <xf numFmtId="0" fontId="53" fillId="12" borderId="31" xfId="0" applyFont="1" applyFill="1" applyBorder="1" applyAlignment="1">
      <alignment horizontal="left" vertical="center" wrapText="1"/>
    </xf>
    <xf numFmtId="0" fontId="53" fillId="12" borderId="3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center" vertical="center"/>
    </xf>
    <xf numFmtId="0" fontId="6" fillId="12" borderId="29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vertical="top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vertical="center"/>
    </xf>
    <xf numFmtId="0" fontId="6" fillId="12" borderId="10" xfId="0" applyFont="1" applyFill="1" applyBorder="1" applyAlignment="1">
      <alignment horizontal="left" vertical="center" wrapText="1"/>
    </xf>
    <xf numFmtId="0" fontId="0" fillId="12" borderId="0" xfId="0" applyFill="1" applyBorder="1" applyAlignment="1">
      <alignment/>
    </xf>
    <xf numFmtId="0" fontId="6" fillId="12" borderId="10" xfId="0" applyFont="1" applyFill="1" applyBorder="1" applyAlignment="1">
      <alignment vertical="center" wrapText="1"/>
    </xf>
    <xf numFmtId="0" fontId="6" fillId="12" borderId="27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wrapText="1"/>
    </xf>
    <xf numFmtId="0" fontId="6" fillId="12" borderId="10" xfId="0" applyFont="1" applyFill="1" applyBorder="1" applyAlignment="1">
      <alignment vertical="center"/>
    </xf>
    <xf numFmtId="0" fontId="53" fillId="13" borderId="13" xfId="0" applyFont="1" applyFill="1" applyBorder="1" applyAlignment="1">
      <alignment horizontal="center" vertical="center" wrapText="1"/>
    </xf>
    <xf numFmtId="0" fontId="53" fillId="13" borderId="29" xfId="0" applyFont="1" applyFill="1" applyBorder="1" applyAlignment="1">
      <alignment horizontal="left" vertical="center" wrapText="1"/>
    </xf>
    <xf numFmtId="0" fontId="53" fillId="13" borderId="11" xfId="0" applyFont="1" applyFill="1" applyBorder="1" applyAlignment="1">
      <alignment vertical="top" wrapText="1"/>
    </xf>
    <xf numFmtId="0" fontId="6" fillId="13" borderId="13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left" vertical="center"/>
    </xf>
    <xf numFmtId="0" fontId="6" fillId="13" borderId="10" xfId="0" applyFont="1" applyFill="1" applyBorder="1" applyAlignment="1">
      <alignment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" fillId="41" borderId="27" xfId="0" applyFont="1" applyFill="1" applyBorder="1" applyAlignment="1">
      <alignment horizontal="left" vertical="center" wrapText="1"/>
    </xf>
    <xf numFmtId="0" fontId="6" fillId="41" borderId="10" xfId="0" applyFont="1" applyFill="1" applyBorder="1" applyAlignment="1">
      <alignment vertical="center" wrapText="1"/>
    </xf>
    <xf numFmtId="0" fontId="6" fillId="41" borderId="39" xfId="0" applyFont="1" applyFill="1" applyBorder="1" applyAlignment="1">
      <alignment horizontal="center" vertical="center" wrapText="1"/>
    </xf>
    <xf numFmtId="0" fontId="6" fillId="41" borderId="46" xfId="0" applyFont="1" applyFill="1" applyBorder="1" applyAlignment="1">
      <alignment horizontal="left" vertical="center" wrapText="1"/>
    </xf>
    <xf numFmtId="0" fontId="6" fillId="41" borderId="12" xfId="0" applyFont="1" applyFill="1" applyBorder="1" applyAlignment="1">
      <alignment vertical="center" wrapText="1"/>
    </xf>
    <xf numFmtId="0" fontId="6" fillId="41" borderId="29" xfId="0" applyFont="1" applyFill="1" applyBorder="1" applyAlignment="1">
      <alignment horizontal="left" vertical="center" wrapText="1"/>
    </xf>
    <xf numFmtId="0" fontId="6" fillId="41" borderId="11" xfId="0" applyFont="1" applyFill="1" applyBorder="1" applyAlignment="1">
      <alignment vertical="top" wrapText="1"/>
    </xf>
    <xf numFmtId="0" fontId="10" fillId="13" borderId="48" xfId="0" applyFont="1" applyFill="1" applyBorder="1" applyAlignment="1">
      <alignment horizontal="center" vertical="center" wrapText="1"/>
    </xf>
    <xf numFmtId="2" fontId="10" fillId="13" borderId="48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7" fillId="41" borderId="35" xfId="0" applyFont="1" applyFill="1" applyBorder="1" applyAlignment="1">
      <alignment horizontal="center" textRotation="90" wrapText="1"/>
    </xf>
    <xf numFmtId="2" fontId="7" fillId="41" borderId="45" xfId="0" applyNumberFormat="1" applyFont="1" applyFill="1" applyBorder="1" applyAlignment="1">
      <alignment horizontal="center" vertical="center"/>
    </xf>
    <xf numFmtId="2" fontId="7" fillId="41" borderId="52" xfId="0" applyNumberFormat="1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2" fontId="7" fillId="41" borderId="24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7" fillId="2" borderId="43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0" fillId="40" borderId="18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/>
    </xf>
    <xf numFmtId="0" fontId="10" fillId="40" borderId="2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39" borderId="32" xfId="0" applyFont="1" applyFill="1" applyBorder="1" applyAlignment="1">
      <alignment horizontal="center" vertical="center"/>
    </xf>
    <xf numFmtId="0" fontId="10" fillId="40" borderId="54" xfId="0" applyFont="1" applyFill="1" applyBorder="1" applyAlignment="1">
      <alignment horizontal="center" vertical="center" wrapText="1"/>
    </xf>
    <xf numFmtId="2" fontId="10" fillId="2" borderId="18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view="pageBreakPreview" zoomScale="60" workbookViewId="0" topLeftCell="A1">
      <selection activeCell="AR16" sqref="AR16"/>
    </sheetView>
  </sheetViews>
  <sheetFormatPr defaultColWidth="9.140625" defaultRowHeight="12.75"/>
  <cols>
    <col min="2" max="2" width="26.140625" style="0" bestFit="1" customWidth="1"/>
    <col min="3" max="3" width="27.28125" style="0" customWidth="1"/>
    <col min="4" max="4" width="9.140625" style="0" customWidth="1"/>
    <col min="5" max="5" width="5.421875" style="0" customWidth="1"/>
    <col min="6" max="6" width="4.00390625" style="0" bestFit="1" customWidth="1"/>
    <col min="7" max="7" width="3.7109375" style="0" bestFit="1" customWidth="1"/>
    <col min="8" max="8" width="4.00390625" style="0" bestFit="1" customWidth="1"/>
    <col min="9" max="9" width="3.7109375" style="0" bestFit="1" customWidth="1"/>
    <col min="10" max="10" width="5.140625" style="0" bestFit="1" customWidth="1"/>
    <col min="11" max="11" width="5.00390625" style="0" customWidth="1"/>
    <col min="12" max="12" width="3.7109375" style="0" bestFit="1" customWidth="1"/>
    <col min="13" max="13" width="4.7109375" style="0" customWidth="1"/>
    <col min="14" max="16" width="5.140625" style="0" bestFit="1" customWidth="1"/>
    <col min="17" max="17" width="5.421875" style="0" customWidth="1"/>
    <col min="18" max="18" width="5.140625" style="0" bestFit="1" customWidth="1"/>
    <col min="19" max="19" width="5.7109375" style="0" customWidth="1"/>
    <col min="20" max="23" width="5.140625" style="0" bestFit="1" customWidth="1"/>
    <col min="24" max="24" width="5.28125" style="0" customWidth="1"/>
    <col min="25" max="25" width="4.7109375" style="0" customWidth="1"/>
    <col min="26" max="26" width="5.7109375" style="0" customWidth="1"/>
    <col min="27" max="27" width="5.140625" style="0" customWidth="1"/>
    <col min="28" max="28" width="4.8515625" style="0" customWidth="1"/>
    <col min="29" max="29" width="4.7109375" style="0" customWidth="1"/>
    <col min="30" max="30" width="5.140625" style="0" customWidth="1"/>
    <col min="31" max="31" width="6.00390625" style="0" customWidth="1"/>
    <col min="32" max="32" width="5.7109375" style="0" customWidth="1"/>
    <col min="33" max="33" width="9.00390625" style="0" customWidth="1"/>
    <col min="34" max="35" width="5.140625" style="0" bestFit="1" customWidth="1"/>
    <col min="36" max="36" width="6.00390625" style="0" customWidth="1"/>
    <col min="37" max="37" width="7.00390625" style="0" customWidth="1"/>
    <col min="38" max="38" width="5.57421875" style="0" customWidth="1"/>
    <col min="39" max="39" width="5.140625" style="0" bestFit="1" customWidth="1"/>
    <col min="40" max="40" width="7.421875" style="0" customWidth="1"/>
    <col min="41" max="41" width="9.140625" style="0" bestFit="1" customWidth="1"/>
  </cols>
  <sheetData>
    <row r="1" spans="1:41" ht="141.75" thickBot="1">
      <c r="A1" s="13" t="s">
        <v>4</v>
      </c>
      <c r="B1" s="14" t="s">
        <v>5</v>
      </c>
      <c r="C1" s="14" t="s">
        <v>3</v>
      </c>
      <c r="D1" s="15" t="s">
        <v>49</v>
      </c>
      <c r="E1" s="15" t="s">
        <v>50</v>
      </c>
      <c r="F1" s="15" t="s">
        <v>51</v>
      </c>
      <c r="G1" s="15" t="s">
        <v>52</v>
      </c>
      <c r="H1" s="15" t="s">
        <v>53</v>
      </c>
      <c r="I1" s="15" t="s">
        <v>54</v>
      </c>
      <c r="J1" s="15" t="s">
        <v>55</v>
      </c>
      <c r="K1" s="15" t="s">
        <v>56</v>
      </c>
      <c r="L1" s="15" t="s">
        <v>57</v>
      </c>
      <c r="M1" s="15" t="s">
        <v>58</v>
      </c>
      <c r="N1" s="15" t="s">
        <v>59</v>
      </c>
      <c r="O1" s="15" t="s">
        <v>60</v>
      </c>
      <c r="P1" s="15" t="s">
        <v>70</v>
      </c>
      <c r="Q1" s="15" t="s">
        <v>61</v>
      </c>
      <c r="R1" s="15" t="s">
        <v>65</v>
      </c>
      <c r="S1" s="15" t="s">
        <v>66</v>
      </c>
      <c r="T1" s="15" t="s">
        <v>30</v>
      </c>
      <c r="U1" s="15" t="s">
        <v>67</v>
      </c>
      <c r="V1" s="15" t="s">
        <v>68</v>
      </c>
      <c r="W1" s="15" t="s">
        <v>69</v>
      </c>
      <c r="X1" s="15" t="s">
        <v>29</v>
      </c>
      <c r="Y1" s="15" t="s">
        <v>71</v>
      </c>
      <c r="Z1" s="15" t="s">
        <v>72</v>
      </c>
      <c r="AA1" s="15" t="s">
        <v>73</v>
      </c>
      <c r="AB1" s="15" t="s">
        <v>74</v>
      </c>
      <c r="AC1" s="15" t="s">
        <v>75</v>
      </c>
      <c r="AD1" s="15" t="s">
        <v>76</v>
      </c>
      <c r="AE1" s="15" t="s">
        <v>77</v>
      </c>
      <c r="AF1" s="15" t="s">
        <v>78</v>
      </c>
      <c r="AG1" s="15" t="s">
        <v>79</v>
      </c>
      <c r="AH1" s="15" t="s">
        <v>81</v>
      </c>
      <c r="AI1" s="15" t="s">
        <v>82</v>
      </c>
      <c r="AJ1" s="15" t="s">
        <v>0</v>
      </c>
      <c r="AK1" s="16" t="s">
        <v>1</v>
      </c>
      <c r="AL1" s="16" t="s">
        <v>85</v>
      </c>
      <c r="AM1" s="16" t="s">
        <v>2</v>
      </c>
      <c r="AN1" s="17" t="s">
        <v>8</v>
      </c>
      <c r="AO1" s="42" t="s">
        <v>42</v>
      </c>
    </row>
    <row r="2" spans="1:41" ht="42.75" customHeight="1">
      <c r="A2" s="22"/>
      <c r="B2" s="23"/>
      <c r="C2" s="24"/>
      <c r="D2" s="48" t="s">
        <v>62</v>
      </c>
      <c r="E2" s="48" t="s">
        <v>63</v>
      </c>
      <c r="F2" s="49"/>
      <c r="G2" s="49"/>
      <c r="H2" s="49"/>
      <c r="I2" s="50"/>
      <c r="J2" s="48"/>
      <c r="K2" s="48" t="s">
        <v>64</v>
      </c>
      <c r="L2" s="51"/>
      <c r="M2" s="48"/>
      <c r="N2" s="48"/>
      <c r="O2" s="52"/>
      <c r="P2" s="48"/>
      <c r="Q2" s="48">
        <v>5</v>
      </c>
      <c r="R2" s="48"/>
      <c r="S2" s="48" t="s">
        <v>31</v>
      </c>
      <c r="T2" s="48"/>
      <c r="U2" s="48"/>
      <c r="V2" s="48"/>
      <c r="W2" s="48"/>
      <c r="X2" s="48" t="s">
        <v>83</v>
      </c>
      <c r="Y2" s="48"/>
      <c r="Z2" s="48"/>
      <c r="AA2" s="48"/>
      <c r="AB2" s="48"/>
      <c r="AC2" s="48"/>
      <c r="AD2" s="48"/>
      <c r="AE2" s="48" t="s">
        <v>84</v>
      </c>
      <c r="AF2" s="48"/>
      <c r="AG2" s="48" t="s">
        <v>80</v>
      </c>
      <c r="AH2" s="48"/>
      <c r="AI2" s="48"/>
      <c r="AJ2" s="53" t="s">
        <v>84</v>
      </c>
      <c r="AK2" s="25"/>
      <c r="AL2" s="25"/>
      <c r="AM2" s="25"/>
      <c r="AN2" s="26"/>
      <c r="AO2" s="41"/>
    </row>
    <row r="3" spans="1:41" ht="57">
      <c r="A3" s="201" t="s">
        <v>6</v>
      </c>
      <c r="B3" s="202" t="s">
        <v>47</v>
      </c>
      <c r="C3" s="202" t="s">
        <v>48</v>
      </c>
      <c r="D3" s="54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8">
        <v>0</v>
      </c>
      <c r="T3" s="1">
        <v>0</v>
      </c>
      <c r="U3" s="1">
        <v>0</v>
      </c>
      <c r="V3" s="1">
        <v>0</v>
      </c>
      <c r="W3" s="1">
        <v>0</v>
      </c>
      <c r="X3" s="18">
        <v>0</v>
      </c>
      <c r="Y3" s="1">
        <v>0</v>
      </c>
      <c r="Z3" s="1">
        <v>0</v>
      </c>
      <c r="AA3" s="1">
        <v>60</v>
      </c>
      <c r="AB3" s="1">
        <v>0</v>
      </c>
      <c r="AC3" s="1">
        <v>0</v>
      </c>
      <c r="AD3" s="1">
        <v>0</v>
      </c>
      <c r="AE3" s="18">
        <v>0</v>
      </c>
      <c r="AF3" s="1">
        <v>0</v>
      </c>
      <c r="AG3" s="1">
        <v>0</v>
      </c>
      <c r="AH3" s="1">
        <v>0</v>
      </c>
      <c r="AI3" s="1">
        <v>14</v>
      </c>
      <c r="AJ3" s="2">
        <v>0</v>
      </c>
      <c r="AK3" s="10">
        <f>SUM(F3:AH3)-K3-Q3-S3-X3-AE3-AG3</f>
        <v>60</v>
      </c>
      <c r="AL3" s="10">
        <f>D3+E3+K3+Q3+AG3+AI3</f>
        <v>14</v>
      </c>
      <c r="AM3" s="10">
        <f>S3+X3+AE3+AJ3</f>
        <v>0</v>
      </c>
      <c r="AN3" s="11">
        <f>AK3+AL3+AM3</f>
        <v>74</v>
      </c>
      <c r="AO3" s="199">
        <v>101.4</v>
      </c>
    </row>
    <row r="4" spans="1:41" ht="42.75">
      <c r="A4" s="201" t="s">
        <v>6</v>
      </c>
      <c r="B4" s="202" t="s">
        <v>86</v>
      </c>
      <c r="C4" s="202" t="s">
        <v>87</v>
      </c>
      <c r="D4" s="54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30</v>
      </c>
      <c r="R4" s="1">
        <v>0</v>
      </c>
      <c r="S4" s="18">
        <v>0</v>
      </c>
      <c r="T4" s="1">
        <v>60</v>
      </c>
      <c r="U4" s="1">
        <v>0</v>
      </c>
      <c r="V4" s="1">
        <v>0</v>
      </c>
      <c r="W4" s="1">
        <v>0</v>
      </c>
      <c r="X4" s="18">
        <v>0</v>
      </c>
      <c r="Y4" s="1">
        <v>60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8">
        <v>0</v>
      </c>
      <c r="AF4" s="1">
        <v>0</v>
      </c>
      <c r="AG4" s="1">
        <v>0</v>
      </c>
      <c r="AH4" s="1">
        <v>0</v>
      </c>
      <c r="AI4" s="1">
        <v>5</v>
      </c>
      <c r="AJ4" s="2">
        <v>0</v>
      </c>
      <c r="AK4" s="10">
        <f aca="true" t="shared" si="0" ref="AK4:AK12">SUM(F4:AH4)-K4-Q4-S4-X4-AE4-AG4</f>
        <v>120</v>
      </c>
      <c r="AL4" s="10">
        <f aca="true" t="shared" si="1" ref="AL4:AL12">D4+E4+K4+Q4+AG4+AI4</f>
        <v>35</v>
      </c>
      <c r="AM4" s="10">
        <f aca="true" t="shared" si="2" ref="AM4:AM12">S4+X4+AE4+AJ4</f>
        <v>0</v>
      </c>
      <c r="AN4" s="11">
        <f aca="true" t="shared" si="3" ref="AN4:AN12">AK4+AL4+AM4</f>
        <v>155</v>
      </c>
      <c r="AO4" s="200">
        <v>100.05</v>
      </c>
    </row>
    <row r="5" spans="1:41" ht="49.5" customHeight="1">
      <c r="A5" s="9" t="s">
        <v>7</v>
      </c>
      <c r="B5" s="58" t="s">
        <v>88</v>
      </c>
      <c r="C5" s="57" t="s">
        <v>89</v>
      </c>
      <c r="D5" s="54">
        <v>30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60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8">
        <v>0</v>
      </c>
      <c r="T5" s="1">
        <v>0</v>
      </c>
      <c r="U5" s="1">
        <v>0</v>
      </c>
      <c r="V5" s="1">
        <v>0</v>
      </c>
      <c r="W5" s="1">
        <v>0</v>
      </c>
      <c r="X5" s="18">
        <v>0</v>
      </c>
      <c r="Y5" s="1">
        <v>60</v>
      </c>
      <c r="Z5" s="1">
        <v>0</v>
      </c>
      <c r="AA5" s="1">
        <v>60</v>
      </c>
      <c r="AB5" s="1">
        <v>0</v>
      </c>
      <c r="AC5" s="1">
        <v>0</v>
      </c>
      <c r="AD5" s="1">
        <v>0</v>
      </c>
      <c r="AE5" s="18">
        <v>0</v>
      </c>
      <c r="AF5" s="1">
        <v>0</v>
      </c>
      <c r="AG5" s="1">
        <v>0</v>
      </c>
      <c r="AH5" s="1">
        <v>0</v>
      </c>
      <c r="AI5" s="1">
        <v>0</v>
      </c>
      <c r="AJ5" s="2">
        <v>0</v>
      </c>
      <c r="AK5" s="10">
        <f t="shared" si="0"/>
        <v>120</v>
      </c>
      <c r="AL5" s="10">
        <f t="shared" si="1"/>
        <v>90</v>
      </c>
      <c r="AM5" s="10">
        <f t="shared" si="2"/>
        <v>0</v>
      </c>
      <c r="AN5" s="11">
        <f t="shared" si="3"/>
        <v>210</v>
      </c>
      <c r="AO5" s="40"/>
    </row>
    <row r="6" spans="1:41" ht="45">
      <c r="A6" s="203" t="s">
        <v>12</v>
      </c>
      <c r="B6" s="204" t="s">
        <v>34</v>
      </c>
      <c r="C6" s="205" t="s">
        <v>28</v>
      </c>
      <c r="D6" s="3">
        <v>30</v>
      </c>
      <c r="E6" s="3">
        <v>40</v>
      </c>
      <c r="F6" s="3">
        <v>0</v>
      </c>
      <c r="G6" s="3">
        <v>0</v>
      </c>
      <c r="H6" s="3">
        <v>60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19">
        <v>24</v>
      </c>
      <c r="T6" s="3">
        <v>0</v>
      </c>
      <c r="U6" s="3">
        <v>0</v>
      </c>
      <c r="V6" s="3">
        <v>0</v>
      </c>
      <c r="W6" s="3">
        <v>0</v>
      </c>
      <c r="X6" s="19">
        <v>24</v>
      </c>
      <c r="Y6" s="3">
        <v>60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19">
        <v>8</v>
      </c>
      <c r="AF6" s="3">
        <v>0</v>
      </c>
      <c r="AG6" s="3">
        <v>0</v>
      </c>
      <c r="AH6" s="3">
        <v>0</v>
      </c>
      <c r="AI6" s="3">
        <v>5</v>
      </c>
      <c r="AJ6" s="4">
        <v>0</v>
      </c>
      <c r="AK6" s="38">
        <f t="shared" si="0"/>
        <v>120</v>
      </c>
      <c r="AL6" s="38">
        <f t="shared" si="1"/>
        <v>75</v>
      </c>
      <c r="AM6" s="38">
        <f t="shared" si="2"/>
        <v>56</v>
      </c>
      <c r="AN6" s="55">
        <f t="shared" si="3"/>
        <v>251</v>
      </c>
      <c r="AO6" s="199">
        <v>98.7</v>
      </c>
    </row>
    <row r="7" spans="1:41" ht="60">
      <c r="A7" s="206" t="s">
        <v>13</v>
      </c>
      <c r="B7" s="207" t="s">
        <v>32</v>
      </c>
      <c r="C7" s="207" t="s">
        <v>33</v>
      </c>
      <c r="D7" s="3">
        <v>30</v>
      </c>
      <c r="E7" s="3">
        <v>20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30</v>
      </c>
      <c r="R7" s="3">
        <v>0</v>
      </c>
      <c r="S7" s="19">
        <v>0</v>
      </c>
      <c r="T7" s="3">
        <v>60</v>
      </c>
      <c r="U7" s="3">
        <v>0</v>
      </c>
      <c r="V7" s="3">
        <v>60</v>
      </c>
      <c r="W7" s="3">
        <v>0</v>
      </c>
      <c r="X7" s="19">
        <v>0</v>
      </c>
      <c r="Y7" s="3">
        <v>60</v>
      </c>
      <c r="Z7" s="3">
        <v>0</v>
      </c>
      <c r="AA7" s="3">
        <v>60</v>
      </c>
      <c r="AB7" s="3">
        <v>0</v>
      </c>
      <c r="AC7" s="3">
        <v>0</v>
      </c>
      <c r="AD7" s="3">
        <v>0</v>
      </c>
      <c r="AE7" s="19">
        <v>0</v>
      </c>
      <c r="AF7" s="3">
        <v>0</v>
      </c>
      <c r="AG7" s="3">
        <v>0</v>
      </c>
      <c r="AH7" s="3">
        <v>0</v>
      </c>
      <c r="AI7" s="3">
        <v>0</v>
      </c>
      <c r="AJ7" s="4">
        <v>0</v>
      </c>
      <c r="AK7" s="38">
        <f t="shared" si="0"/>
        <v>240</v>
      </c>
      <c r="AL7" s="38">
        <f t="shared" si="1"/>
        <v>80</v>
      </c>
      <c r="AM7" s="38">
        <f t="shared" si="2"/>
        <v>0</v>
      </c>
      <c r="AN7" s="55">
        <f t="shared" si="3"/>
        <v>320</v>
      </c>
      <c r="AO7" s="199">
        <v>97.35</v>
      </c>
    </row>
    <row r="8" spans="1:41" ht="30">
      <c r="A8" s="206" t="s">
        <v>14</v>
      </c>
      <c r="B8" s="207" t="s">
        <v>90</v>
      </c>
      <c r="C8" s="207" t="s">
        <v>91</v>
      </c>
      <c r="D8" s="3">
        <v>0</v>
      </c>
      <c r="E8" s="3">
        <v>60</v>
      </c>
      <c r="F8" s="3">
        <v>60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30</v>
      </c>
      <c r="R8" s="3">
        <v>0</v>
      </c>
      <c r="S8" s="19">
        <v>0</v>
      </c>
      <c r="T8" s="3">
        <v>0</v>
      </c>
      <c r="U8" s="3">
        <v>0</v>
      </c>
      <c r="V8" s="3">
        <v>0</v>
      </c>
      <c r="W8" s="3">
        <v>0</v>
      </c>
      <c r="X8" s="19">
        <v>0</v>
      </c>
      <c r="Y8" s="3">
        <v>60</v>
      </c>
      <c r="Z8" s="3">
        <v>0</v>
      </c>
      <c r="AA8" s="3">
        <v>0</v>
      </c>
      <c r="AB8" s="3">
        <v>60</v>
      </c>
      <c r="AC8" s="3">
        <v>60</v>
      </c>
      <c r="AD8" s="3">
        <v>0</v>
      </c>
      <c r="AE8" s="19">
        <v>22</v>
      </c>
      <c r="AF8" s="3">
        <v>0</v>
      </c>
      <c r="AG8" s="3">
        <v>0</v>
      </c>
      <c r="AH8" s="3">
        <v>0</v>
      </c>
      <c r="AI8" s="3">
        <v>5</v>
      </c>
      <c r="AJ8" s="4">
        <v>0</v>
      </c>
      <c r="AK8" s="38">
        <f t="shared" si="0"/>
        <v>240</v>
      </c>
      <c r="AL8" s="38">
        <f t="shared" si="1"/>
        <v>95</v>
      </c>
      <c r="AM8" s="38">
        <f t="shared" si="2"/>
        <v>22</v>
      </c>
      <c r="AN8" s="55">
        <f t="shared" si="3"/>
        <v>357</v>
      </c>
      <c r="AO8" s="199">
        <v>96</v>
      </c>
    </row>
    <row r="9" spans="1:41" ht="33" customHeight="1">
      <c r="A9" s="190" t="s">
        <v>11</v>
      </c>
      <c r="B9" s="45" t="s">
        <v>92</v>
      </c>
      <c r="C9" s="46" t="s">
        <v>93</v>
      </c>
      <c r="D9" s="3">
        <v>0</v>
      </c>
      <c r="E9" s="3">
        <v>0</v>
      </c>
      <c r="F9" s="3">
        <v>0</v>
      </c>
      <c r="G9" s="3">
        <v>0</v>
      </c>
      <c r="H9" s="3">
        <v>60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60</v>
      </c>
      <c r="R9" s="3">
        <v>60</v>
      </c>
      <c r="S9" s="19">
        <v>0</v>
      </c>
      <c r="T9" s="3">
        <v>60</v>
      </c>
      <c r="U9" s="3">
        <v>0</v>
      </c>
      <c r="V9" s="3">
        <v>0</v>
      </c>
      <c r="W9" s="3">
        <v>0</v>
      </c>
      <c r="X9" s="19">
        <v>12</v>
      </c>
      <c r="Y9" s="3">
        <v>60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19">
        <v>44</v>
      </c>
      <c r="AF9" s="3">
        <v>0</v>
      </c>
      <c r="AG9" s="3">
        <v>0</v>
      </c>
      <c r="AH9" s="3">
        <v>0</v>
      </c>
      <c r="AI9" s="3">
        <v>60</v>
      </c>
      <c r="AJ9" s="4">
        <v>0</v>
      </c>
      <c r="AK9" s="38">
        <f t="shared" si="0"/>
        <v>240</v>
      </c>
      <c r="AL9" s="38">
        <f t="shared" si="1"/>
        <v>120</v>
      </c>
      <c r="AM9" s="38">
        <f t="shared" si="2"/>
        <v>56</v>
      </c>
      <c r="AN9" s="55">
        <f t="shared" si="3"/>
        <v>416</v>
      </c>
      <c r="AO9" s="47"/>
    </row>
    <row r="10" spans="1:41" ht="24" customHeight="1">
      <c r="A10" s="190" t="s">
        <v>9</v>
      </c>
      <c r="B10" s="31" t="s">
        <v>94</v>
      </c>
      <c r="C10" s="31" t="s">
        <v>95</v>
      </c>
      <c r="D10" s="3">
        <v>0</v>
      </c>
      <c r="E10" s="3">
        <v>10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60</v>
      </c>
      <c r="N10" s="3">
        <v>0</v>
      </c>
      <c r="O10" s="3">
        <v>0</v>
      </c>
      <c r="P10" s="3">
        <v>0</v>
      </c>
      <c r="Q10" s="3">
        <v>60</v>
      </c>
      <c r="R10" s="3">
        <v>60</v>
      </c>
      <c r="S10" s="19">
        <v>36</v>
      </c>
      <c r="T10" s="3">
        <v>0</v>
      </c>
      <c r="U10" s="3">
        <v>0</v>
      </c>
      <c r="V10" s="3">
        <v>60</v>
      </c>
      <c r="W10" s="3">
        <v>0</v>
      </c>
      <c r="X10" s="19">
        <v>24</v>
      </c>
      <c r="Y10" s="3">
        <v>0</v>
      </c>
      <c r="Z10" s="3">
        <v>0</v>
      </c>
      <c r="AA10" s="3">
        <v>0</v>
      </c>
      <c r="AB10" s="3">
        <v>60</v>
      </c>
      <c r="AC10" s="3">
        <v>0</v>
      </c>
      <c r="AD10" s="3">
        <v>0</v>
      </c>
      <c r="AE10" s="19">
        <v>66</v>
      </c>
      <c r="AF10" s="3">
        <v>0</v>
      </c>
      <c r="AG10" s="3">
        <v>0</v>
      </c>
      <c r="AH10" s="3">
        <v>0</v>
      </c>
      <c r="AI10" s="3">
        <v>2</v>
      </c>
      <c r="AJ10" s="4">
        <v>0</v>
      </c>
      <c r="AK10" s="38">
        <f t="shared" si="0"/>
        <v>240</v>
      </c>
      <c r="AL10" s="38">
        <f t="shared" si="1"/>
        <v>72</v>
      </c>
      <c r="AM10" s="38">
        <f t="shared" si="2"/>
        <v>126</v>
      </c>
      <c r="AN10" s="55">
        <f t="shared" si="3"/>
        <v>438</v>
      </c>
      <c r="AO10" s="59"/>
    </row>
    <row r="11" spans="1:41" ht="60">
      <c r="A11" s="190" t="s">
        <v>15</v>
      </c>
      <c r="B11" s="31" t="s">
        <v>96</v>
      </c>
      <c r="C11" s="27" t="s">
        <v>251</v>
      </c>
      <c r="D11" s="3">
        <v>30</v>
      </c>
      <c r="E11" s="3">
        <v>50</v>
      </c>
      <c r="F11" s="3">
        <v>0</v>
      </c>
      <c r="G11" s="3">
        <v>0</v>
      </c>
      <c r="H11" s="3">
        <v>60</v>
      </c>
      <c r="I11" s="3">
        <v>0</v>
      </c>
      <c r="J11" s="3">
        <v>60</v>
      </c>
      <c r="K11" s="3">
        <v>20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19">
        <v>14</v>
      </c>
      <c r="T11" s="3">
        <v>0</v>
      </c>
      <c r="U11" s="3">
        <v>0</v>
      </c>
      <c r="V11" s="3">
        <v>60</v>
      </c>
      <c r="W11" s="3">
        <v>60</v>
      </c>
      <c r="X11" s="19">
        <v>10</v>
      </c>
      <c r="Y11" s="3">
        <v>60</v>
      </c>
      <c r="Z11" s="3">
        <v>0</v>
      </c>
      <c r="AA11" s="3">
        <v>60</v>
      </c>
      <c r="AB11" s="3">
        <v>0</v>
      </c>
      <c r="AC11" s="3">
        <v>0</v>
      </c>
      <c r="AD11" s="3">
        <v>0</v>
      </c>
      <c r="AE11" s="19">
        <v>36</v>
      </c>
      <c r="AF11" s="3">
        <v>0</v>
      </c>
      <c r="AG11" s="3">
        <v>0</v>
      </c>
      <c r="AH11" s="3">
        <v>0</v>
      </c>
      <c r="AI11" s="3">
        <v>44</v>
      </c>
      <c r="AJ11" s="4">
        <v>40</v>
      </c>
      <c r="AK11" s="38">
        <f t="shared" si="0"/>
        <v>360</v>
      </c>
      <c r="AL11" s="38">
        <f t="shared" si="1"/>
        <v>144</v>
      </c>
      <c r="AM11" s="38">
        <f t="shared" si="2"/>
        <v>100</v>
      </c>
      <c r="AN11" s="55">
        <f t="shared" si="3"/>
        <v>604</v>
      </c>
      <c r="AO11" s="59"/>
    </row>
    <row r="12" spans="1:41" ht="30.75" thickBot="1">
      <c r="A12" s="191" t="s">
        <v>16</v>
      </c>
      <c r="B12" s="32" t="s">
        <v>97</v>
      </c>
      <c r="C12" s="33" t="s">
        <v>98</v>
      </c>
      <c r="D12" s="7">
        <v>30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100</v>
      </c>
      <c r="O12" s="7">
        <v>100</v>
      </c>
      <c r="P12" s="7">
        <v>100</v>
      </c>
      <c r="Q12" s="7">
        <v>100</v>
      </c>
      <c r="R12" s="7">
        <v>100</v>
      </c>
      <c r="S12" s="21">
        <v>200</v>
      </c>
      <c r="T12" s="7">
        <v>100</v>
      </c>
      <c r="U12" s="7">
        <v>100</v>
      </c>
      <c r="V12" s="7">
        <v>100</v>
      </c>
      <c r="W12" s="7">
        <v>100</v>
      </c>
      <c r="X12" s="21">
        <v>200</v>
      </c>
      <c r="Y12" s="7">
        <v>100</v>
      </c>
      <c r="Z12" s="7">
        <v>100</v>
      </c>
      <c r="AA12" s="7">
        <v>100</v>
      </c>
      <c r="AB12" s="7">
        <v>100</v>
      </c>
      <c r="AC12" s="7">
        <v>100</v>
      </c>
      <c r="AD12" s="7">
        <v>100</v>
      </c>
      <c r="AE12" s="21">
        <v>200</v>
      </c>
      <c r="AF12" s="7">
        <v>100</v>
      </c>
      <c r="AG12" s="7">
        <v>100</v>
      </c>
      <c r="AH12" s="7">
        <v>100</v>
      </c>
      <c r="AI12" s="7">
        <v>100</v>
      </c>
      <c r="AJ12" s="8">
        <v>0</v>
      </c>
      <c r="AK12" s="30">
        <f t="shared" si="0"/>
        <v>1600</v>
      </c>
      <c r="AL12" s="30">
        <f t="shared" si="1"/>
        <v>330</v>
      </c>
      <c r="AM12" s="30">
        <f t="shared" si="2"/>
        <v>600</v>
      </c>
      <c r="AN12" s="12">
        <f t="shared" si="3"/>
        <v>2530</v>
      </c>
      <c r="AO12" s="60"/>
    </row>
    <row r="13" spans="1:3" ht="15">
      <c r="A13" s="56"/>
      <c r="B13" s="56"/>
      <c r="C13" s="56"/>
    </row>
  </sheetData>
  <sheetProtection/>
  <printOptions/>
  <pageMargins left="0.7" right="0.7" top="0.75" bottom="0.75" header="0.3" footer="0.3"/>
  <pageSetup horizontalDpi="600" verticalDpi="600" orientation="landscape" paperSize="9" scale="49" r:id="rId1"/>
  <headerFooter>
    <oddHeader>&amp;C&amp;"Times New Roman,Félkövér"&amp;16Gyermeknap Kupa 2017
Alapfokú verseny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view="pageBreakPreview" zoomScale="60" zoomScaleNormal="90" workbookViewId="0" topLeftCell="A1">
      <selection activeCell="AF1" sqref="AF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3" width="25.57421875" style="0" bestFit="1" customWidth="1"/>
    <col min="4" max="4" width="7.8515625" style="0" customWidth="1"/>
    <col min="5" max="5" width="9.7109375" style="0" customWidth="1"/>
    <col min="6" max="6" width="4.421875" style="0" customWidth="1"/>
    <col min="7" max="9" width="4.00390625" style="0" bestFit="1" customWidth="1"/>
    <col min="10" max="10" width="4.7109375" style="0" bestFit="1" customWidth="1"/>
    <col min="11" max="11" width="4.00390625" style="0" bestFit="1" customWidth="1"/>
    <col min="12" max="12" width="5.140625" style="0" customWidth="1"/>
    <col min="13" max="13" width="4.00390625" style="0" bestFit="1" customWidth="1"/>
    <col min="14" max="14" width="5.140625" style="0" bestFit="1" customWidth="1"/>
    <col min="15" max="15" width="5.28125" style="0" bestFit="1" customWidth="1"/>
    <col min="16" max="16" width="4.00390625" style="0" bestFit="1" customWidth="1"/>
    <col min="17" max="17" width="5.28125" style="0" customWidth="1"/>
    <col min="18" max="24" width="5.140625" style="0" bestFit="1" customWidth="1"/>
    <col min="25" max="25" width="5.28125" style="0" bestFit="1" customWidth="1"/>
    <col min="26" max="28" width="5.140625" style="0" bestFit="1" customWidth="1"/>
    <col min="29" max="29" width="5.7109375" style="0" customWidth="1"/>
    <col min="30" max="31" width="5.140625" style="0" bestFit="1" customWidth="1"/>
    <col min="32" max="32" width="5.00390625" style="0" customWidth="1"/>
    <col min="33" max="36" width="5.140625" style="0" bestFit="1" customWidth="1"/>
    <col min="37" max="37" width="10.8515625" style="0" customWidth="1"/>
    <col min="38" max="42" width="5.140625" style="0" bestFit="1" customWidth="1"/>
    <col min="43" max="43" width="7.57421875" style="0" customWidth="1"/>
    <col min="44" max="44" width="5.28125" style="0" customWidth="1"/>
    <col min="45" max="46" width="8.00390625" style="0" customWidth="1"/>
    <col min="47" max="48" width="9.421875" style="0" bestFit="1" customWidth="1"/>
    <col min="49" max="50" width="9.28125" style="0" customWidth="1"/>
    <col min="51" max="51" width="9.421875" style="0" bestFit="1" customWidth="1"/>
    <col min="52" max="52" width="1.57421875" style="0" customWidth="1"/>
    <col min="53" max="53" width="8.57421875" style="0" customWidth="1"/>
    <col min="54" max="54" width="9.28125" style="0" bestFit="1" customWidth="1"/>
  </cols>
  <sheetData>
    <row r="1" spans="1:55" ht="185.25" customHeight="1" thickBot="1">
      <c r="A1" s="35" t="s">
        <v>4</v>
      </c>
      <c r="B1" s="36" t="s">
        <v>5</v>
      </c>
      <c r="C1" s="36" t="s">
        <v>35</v>
      </c>
      <c r="D1" s="15" t="s">
        <v>99</v>
      </c>
      <c r="E1" s="15" t="s">
        <v>100</v>
      </c>
      <c r="F1" s="15" t="s">
        <v>101</v>
      </c>
      <c r="G1" s="15" t="s">
        <v>103</v>
      </c>
      <c r="H1" s="15" t="s">
        <v>104</v>
      </c>
      <c r="I1" s="15" t="s">
        <v>105</v>
      </c>
      <c r="J1" s="15" t="s">
        <v>53</v>
      </c>
      <c r="K1" s="15" t="s">
        <v>106</v>
      </c>
      <c r="L1" s="15" t="s">
        <v>107</v>
      </c>
      <c r="M1" s="15" t="s">
        <v>20</v>
      </c>
      <c r="N1" s="15" t="s">
        <v>109</v>
      </c>
      <c r="O1" s="15" t="s">
        <v>110</v>
      </c>
      <c r="P1" s="15" t="s">
        <v>111</v>
      </c>
      <c r="Q1" s="15" t="s">
        <v>112</v>
      </c>
      <c r="R1" s="15" t="s">
        <v>113</v>
      </c>
      <c r="S1" s="15" t="s">
        <v>115</v>
      </c>
      <c r="T1" s="15" t="s">
        <v>116</v>
      </c>
      <c r="U1" s="15" t="s">
        <v>117</v>
      </c>
      <c r="V1" s="15" t="s">
        <v>118</v>
      </c>
      <c r="W1" s="15" t="s">
        <v>119</v>
      </c>
      <c r="X1" s="15" t="s">
        <v>120</v>
      </c>
      <c r="Y1" s="15" t="s">
        <v>122</v>
      </c>
      <c r="Z1" s="15" t="s">
        <v>124</v>
      </c>
      <c r="AA1" s="15" t="s">
        <v>125</v>
      </c>
      <c r="AB1" s="15" t="s">
        <v>126</v>
      </c>
      <c r="AC1" s="15" t="s">
        <v>151</v>
      </c>
      <c r="AD1" s="15" t="s">
        <v>127</v>
      </c>
      <c r="AE1" s="15" t="s">
        <v>128</v>
      </c>
      <c r="AF1" s="15" t="s">
        <v>129</v>
      </c>
      <c r="AG1" s="15" t="s">
        <v>130</v>
      </c>
      <c r="AH1" s="15" t="s">
        <v>132</v>
      </c>
      <c r="AI1" s="15" t="s">
        <v>133</v>
      </c>
      <c r="AJ1" s="15" t="s">
        <v>134</v>
      </c>
      <c r="AK1" s="15" t="s">
        <v>135</v>
      </c>
      <c r="AL1" s="15" t="s">
        <v>137</v>
      </c>
      <c r="AM1" s="15" t="s">
        <v>138</v>
      </c>
      <c r="AN1" s="15" t="s">
        <v>139</v>
      </c>
      <c r="AO1" s="15" t="s">
        <v>140</v>
      </c>
      <c r="AP1" s="15" t="s">
        <v>141</v>
      </c>
      <c r="AQ1" s="15" t="s">
        <v>142</v>
      </c>
      <c r="AR1" s="15" t="s">
        <v>0</v>
      </c>
      <c r="AS1" s="80" t="s">
        <v>1</v>
      </c>
      <c r="AT1" s="80" t="s">
        <v>85</v>
      </c>
      <c r="AU1" s="80" t="s">
        <v>2</v>
      </c>
      <c r="AV1" s="84" t="s">
        <v>8</v>
      </c>
      <c r="AW1" s="146" t="s">
        <v>249</v>
      </c>
      <c r="AX1" s="145" t="s">
        <v>45</v>
      </c>
      <c r="AY1" s="178" t="s">
        <v>46</v>
      </c>
      <c r="BA1" s="146" t="s">
        <v>250</v>
      </c>
      <c r="BB1" s="145" t="s">
        <v>44</v>
      </c>
      <c r="BC1" s="178" t="s">
        <v>43</v>
      </c>
    </row>
    <row r="2" spans="1:55" ht="45" customHeight="1" thickBot="1">
      <c r="A2" s="103"/>
      <c r="B2" s="43"/>
      <c r="C2" s="43"/>
      <c r="D2" s="61" t="s">
        <v>102</v>
      </c>
      <c r="E2" s="61" t="s">
        <v>150</v>
      </c>
      <c r="F2" s="61">
        <v>27</v>
      </c>
      <c r="G2" s="61" t="s">
        <v>145</v>
      </c>
      <c r="H2" s="62"/>
      <c r="I2" s="62"/>
      <c r="J2" s="62"/>
      <c r="K2" s="50"/>
      <c r="L2" s="61" t="s">
        <v>108</v>
      </c>
      <c r="M2" s="61"/>
      <c r="N2" s="61"/>
      <c r="O2" s="61"/>
      <c r="P2" s="63"/>
      <c r="Q2" s="61">
        <v>285</v>
      </c>
      <c r="R2" s="61" t="s">
        <v>114</v>
      </c>
      <c r="S2" s="63"/>
      <c r="T2" s="63"/>
      <c r="U2" s="61"/>
      <c r="V2" s="64"/>
      <c r="W2" s="65"/>
      <c r="X2" s="66" t="s">
        <v>121</v>
      </c>
      <c r="Y2" s="61" t="s">
        <v>123</v>
      </c>
      <c r="Z2" s="61"/>
      <c r="AA2" s="61"/>
      <c r="AB2" s="61"/>
      <c r="AC2" s="61">
        <v>125</v>
      </c>
      <c r="AD2" s="61"/>
      <c r="AE2" s="61"/>
      <c r="AF2" s="61"/>
      <c r="AG2" s="61" t="s">
        <v>131</v>
      </c>
      <c r="AH2" s="61"/>
      <c r="AI2" s="61"/>
      <c r="AJ2" s="61"/>
      <c r="AK2" s="61" t="s">
        <v>136</v>
      </c>
      <c r="AL2" s="61"/>
      <c r="AM2" s="61"/>
      <c r="AN2" s="61"/>
      <c r="AO2" s="61"/>
      <c r="AP2" s="61"/>
      <c r="AQ2" s="61" t="s">
        <v>144</v>
      </c>
      <c r="AR2" s="104" t="s">
        <v>143</v>
      </c>
      <c r="AS2" s="102"/>
      <c r="AT2" s="81"/>
      <c r="AU2" s="81"/>
      <c r="AV2" s="85"/>
      <c r="AW2" s="144"/>
      <c r="AX2" s="140"/>
      <c r="AY2" s="141"/>
      <c r="BA2" s="126"/>
      <c r="BB2" s="143"/>
      <c r="BC2" s="44"/>
    </row>
    <row r="3" spans="1:55" ht="39.75" customHeight="1">
      <c r="A3" s="105" t="s">
        <v>6</v>
      </c>
      <c r="B3" s="89" t="s">
        <v>146</v>
      </c>
      <c r="C3" s="90" t="s">
        <v>147</v>
      </c>
      <c r="D3" s="76">
        <v>0</v>
      </c>
      <c r="E3" s="76">
        <v>0</v>
      </c>
      <c r="F3" s="76">
        <v>0</v>
      </c>
      <c r="G3" s="70">
        <v>20</v>
      </c>
      <c r="H3" s="70">
        <v>0</v>
      </c>
      <c r="I3" s="71">
        <v>0</v>
      </c>
      <c r="J3" s="71">
        <v>60</v>
      </c>
      <c r="K3" s="71">
        <v>0</v>
      </c>
      <c r="L3" s="72">
        <v>0</v>
      </c>
      <c r="M3" s="71">
        <v>0</v>
      </c>
      <c r="N3" s="71">
        <v>0</v>
      </c>
      <c r="O3" s="71">
        <v>0</v>
      </c>
      <c r="P3" s="71">
        <v>0</v>
      </c>
      <c r="Q3" s="70">
        <v>5</v>
      </c>
      <c r="R3" s="70">
        <v>40</v>
      </c>
      <c r="S3" s="71">
        <v>0</v>
      </c>
      <c r="T3" s="71">
        <v>0</v>
      </c>
      <c r="U3" s="71">
        <v>60</v>
      </c>
      <c r="V3" s="71">
        <v>0</v>
      </c>
      <c r="W3" s="71">
        <v>0</v>
      </c>
      <c r="X3" s="70">
        <v>0</v>
      </c>
      <c r="Y3" s="70">
        <v>0</v>
      </c>
      <c r="Z3" s="71">
        <v>0</v>
      </c>
      <c r="AA3" s="71">
        <v>0</v>
      </c>
      <c r="AB3" s="71">
        <v>0</v>
      </c>
      <c r="AC3" s="70">
        <v>0</v>
      </c>
      <c r="AD3" s="71">
        <v>0</v>
      </c>
      <c r="AE3" s="71">
        <v>0</v>
      </c>
      <c r="AF3" s="71">
        <v>0</v>
      </c>
      <c r="AG3" s="72">
        <v>34</v>
      </c>
      <c r="AH3" s="71">
        <v>0</v>
      </c>
      <c r="AI3" s="71">
        <v>0</v>
      </c>
      <c r="AJ3" s="71">
        <v>0</v>
      </c>
      <c r="AK3" s="87">
        <v>60</v>
      </c>
      <c r="AL3" s="71">
        <v>0</v>
      </c>
      <c r="AM3" s="71">
        <v>0</v>
      </c>
      <c r="AN3" s="71">
        <v>0</v>
      </c>
      <c r="AO3" s="71">
        <v>0</v>
      </c>
      <c r="AP3" s="71">
        <v>0</v>
      </c>
      <c r="AQ3" s="70">
        <v>0</v>
      </c>
      <c r="AR3" s="72">
        <v>0</v>
      </c>
      <c r="AS3" s="106">
        <f>SUM(I3:AP3)-L3-Q3-R3-X3-Y3-AG3-AK3-AC3</f>
        <v>120</v>
      </c>
      <c r="AT3" s="106">
        <f>D3+E3+F3+G3+H3+Q3+R3+X3+Y3+AK3+AQ3+AC3</f>
        <v>125</v>
      </c>
      <c r="AU3" s="106">
        <f>L3+AG3+AR3</f>
        <v>34</v>
      </c>
      <c r="AV3" s="123">
        <f>AS3+AT3+AU3</f>
        <v>279</v>
      </c>
      <c r="AW3" s="136"/>
      <c r="AX3" s="139"/>
      <c r="AY3" s="127"/>
      <c r="AZ3" s="28"/>
      <c r="BA3" s="142"/>
      <c r="BB3" s="129"/>
      <c r="BC3" s="130"/>
    </row>
    <row r="4" spans="1:55" ht="36.75" customHeight="1">
      <c r="A4" s="147" t="s">
        <v>10</v>
      </c>
      <c r="B4" s="148" t="s">
        <v>154</v>
      </c>
      <c r="C4" s="149" t="s">
        <v>155</v>
      </c>
      <c r="D4" s="77">
        <v>0</v>
      </c>
      <c r="E4" s="77">
        <v>0</v>
      </c>
      <c r="F4" s="77">
        <v>0</v>
      </c>
      <c r="G4" s="98">
        <v>0</v>
      </c>
      <c r="H4" s="98">
        <v>0</v>
      </c>
      <c r="I4" s="99">
        <v>60</v>
      </c>
      <c r="J4" s="99">
        <v>0</v>
      </c>
      <c r="K4" s="99">
        <v>0</v>
      </c>
      <c r="L4" s="100">
        <v>0</v>
      </c>
      <c r="M4" s="99">
        <v>0</v>
      </c>
      <c r="N4" s="99">
        <v>0</v>
      </c>
      <c r="O4" s="99">
        <v>0</v>
      </c>
      <c r="P4" s="99">
        <v>0</v>
      </c>
      <c r="Q4" s="98">
        <v>0</v>
      </c>
      <c r="R4" s="98">
        <v>40</v>
      </c>
      <c r="S4" s="99">
        <v>0</v>
      </c>
      <c r="T4" s="99">
        <v>0</v>
      </c>
      <c r="U4" s="99">
        <v>0</v>
      </c>
      <c r="V4" s="99">
        <v>100</v>
      </c>
      <c r="W4" s="99">
        <v>0</v>
      </c>
      <c r="X4" s="98">
        <v>15</v>
      </c>
      <c r="Y4" s="98">
        <v>0</v>
      </c>
      <c r="Z4" s="99">
        <v>0</v>
      </c>
      <c r="AA4" s="99">
        <v>0</v>
      </c>
      <c r="AB4" s="99">
        <v>0</v>
      </c>
      <c r="AC4" s="98">
        <v>60</v>
      </c>
      <c r="AD4" s="99">
        <v>60</v>
      </c>
      <c r="AE4" s="99">
        <v>0</v>
      </c>
      <c r="AF4" s="99">
        <v>0</v>
      </c>
      <c r="AG4" s="100">
        <v>38</v>
      </c>
      <c r="AH4" s="99">
        <v>0</v>
      </c>
      <c r="AI4" s="99">
        <v>0</v>
      </c>
      <c r="AJ4" s="99">
        <v>0</v>
      </c>
      <c r="AK4" s="101">
        <v>60</v>
      </c>
      <c r="AL4" s="99">
        <v>0</v>
      </c>
      <c r="AM4" s="99">
        <v>0</v>
      </c>
      <c r="AN4" s="99">
        <v>0</v>
      </c>
      <c r="AO4" s="99">
        <v>0</v>
      </c>
      <c r="AP4" s="99">
        <v>0</v>
      </c>
      <c r="AQ4" s="98">
        <v>0</v>
      </c>
      <c r="AR4" s="100">
        <v>0</v>
      </c>
      <c r="AS4" s="82">
        <f>SUM(I4:AP4)-L4-Q4-R4-X4-Y4-AG4-AK4-AC4</f>
        <v>220</v>
      </c>
      <c r="AT4" s="82">
        <f>D4+E4+F4+G4+H4+Q4+R4+X4+Y4+AK4+AQ4+AC4</f>
        <v>175</v>
      </c>
      <c r="AU4" s="82">
        <f>L4+AG4+AR4</f>
        <v>38</v>
      </c>
      <c r="AV4" s="124">
        <f>AS4+AT4+AU4</f>
        <v>433</v>
      </c>
      <c r="AW4" s="136"/>
      <c r="AX4" s="185">
        <v>104.2</v>
      </c>
      <c r="AY4" s="127"/>
      <c r="AZ4" s="28"/>
      <c r="BA4" s="128"/>
      <c r="BB4" s="187">
        <v>104.55</v>
      </c>
      <c r="BC4" s="130"/>
    </row>
    <row r="5" spans="1:55" ht="36.75" customHeight="1">
      <c r="A5" s="161" t="s">
        <v>7</v>
      </c>
      <c r="B5" s="162" t="s">
        <v>152</v>
      </c>
      <c r="C5" s="163" t="s">
        <v>153</v>
      </c>
      <c r="D5" s="77">
        <v>0</v>
      </c>
      <c r="E5" s="77">
        <v>0</v>
      </c>
      <c r="F5" s="77">
        <v>0</v>
      </c>
      <c r="G5" s="73">
        <v>0</v>
      </c>
      <c r="H5" s="73">
        <v>0</v>
      </c>
      <c r="I5" s="74">
        <v>60</v>
      </c>
      <c r="J5" s="74">
        <v>0</v>
      </c>
      <c r="K5" s="74">
        <v>0</v>
      </c>
      <c r="L5" s="75">
        <v>12</v>
      </c>
      <c r="M5" s="74">
        <v>0</v>
      </c>
      <c r="N5" s="74">
        <v>0</v>
      </c>
      <c r="O5" s="74">
        <v>0</v>
      </c>
      <c r="P5" s="74">
        <v>0</v>
      </c>
      <c r="Q5" s="73">
        <v>0</v>
      </c>
      <c r="R5" s="73">
        <v>40</v>
      </c>
      <c r="S5" s="74">
        <v>0</v>
      </c>
      <c r="T5" s="74">
        <v>0</v>
      </c>
      <c r="U5" s="74">
        <v>60</v>
      </c>
      <c r="V5" s="74">
        <v>0</v>
      </c>
      <c r="W5" s="74">
        <v>0</v>
      </c>
      <c r="X5" s="73">
        <v>15</v>
      </c>
      <c r="Y5" s="73">
        <v>60</v>
      </c>
      <c r="Z5" s="74">
        <v>0</v>
      </c>
      <c r="AA5" s="74">
        <v>0</v>
      </c>
      <c r="AB5" s="74">
        <v>0</v>
      </c>
      <c r="AC5" s="73">
        <v>60</v>
      </c>
      <c r="AD5" s="74">
        <v>0</v>
      </c>
      <c r="AE5" s="74">
        <v>0</v>
      </c>
      <c r="AF5" s="74">
        <v>60</v>
      </c>
      <c r="AG5" s="75">
        <v>28</v>
      </c>
      <c r="AH5" s="74">
        <v>0</v>
      </c>
      <c r="AI5" s="74">
        <v>0</v>
      </c>
      <c r="AJ5" s="74">
        <v>0</v>
      </c>
      <c r="AK5" s="88">
        <v>60</v>
      </c>
      <c r="AL5" s="74">
        <v>0</v>
      </c>
      <c r="AM5" s="74">
        <v>0</v>
      </c>
      <c r="AN5" s="74">
        <v>0</v>
      </c>
      <c r="AO5" s="74">
        <v>0</v>
      </c>
      <c r="AP5" s="74">
        <v>0</v>
      </c>
      <c r="AQ5" s="73">
        <v>2</v>
      </c>
      <c r="AR5" s="75">
        <v>0</v>
      </c>
      <c r="AS5" s="82">
        <f aca="true" t="shared" si="0" ref="AS5:AS10">SUM(I5:AP5)-L5-Q5-R5-X5-Y5-AG5-AK5-AC5</f>
        <v>180</v>
      </c>
      <c r="AT5" s="82">
        <f aca="true" t="shared" si="1" ref="AT5:AT10">D5+E5+F5+G5+H5+Q5+R5+X5+Y5+AK5+AQ5+AC5</f>
        <v>237</v>
      </c>
      <c r="AU5" s="82">
        <f aca="true" t="shared" si="2" ref="AU5:AU10">L5+AG5+AR5</f>
        <v>40</v>
      </c>
      <c r="AV5" s="124">
        <f aca="true" t="shared" si="3" ref="AV5:AV22">AS5+AT5+AU5</f>
        <v>457</v>
      </c>
      <c r="AW5" s="175">
        <v>100.35</v>
      </c>
      <c r="AX5" s="184"/>
      <c r="AY5" s="131"/>
      <c r="AZ5" s="28"/>
      <c r="BA5" s="175">
        <v>100.35</v>
      </c>
      <c r="BB5" s="135"/>
      <c r="BC5" s="132"/>
    </row>
    <row r="6" spans="1:55" ht="53.25" customHeight="1">
      <c r="A6" s="150" t="s">
        <v>12</v>
      </c>
      <c r="B6" s="151" t="s">
        <v>148</v>
      </c>
      <c r="C6" s="152" t="s">
        <v>149</v>
      </c>
      <c r="D6" s="68">
        <v>0</v>
      </c>
      <c r="E6" s="68">
        <v>0</v>
      </c>
      <c r="F6" s="68">
        <v>0</v>
      </c>
      <c r="G6" s="68">
        <v>40</v>
      </c>
      <c r="H6" s="68">
        <v>0</v>
      </c>
      <c r="I6" s="3">
        <v>0</v>
      </c>
      <c r="J6" s="3">
        <v>0</v>
      </c>
      <c r="K6" s="3">
        <v>0</v>
      </c>
      <c r="L6" s="19">
        <v>52</v>
      </c>
      <c r="M6" s="3">
        <v>0</v>
      </c>
      <c r="N6" s="3">
        <v>0</v>
      </c>
      <c r="O6" s="3">
        <v>0</v>
      </c>
      <c r="P6" s="3">
        <v>0</v>
      </c>
      <c r="Q6" s="68">
        <v>0</v>
      </c>
      <c r="R6" s="68">
        <v>20</v>
      </c>
      <c r="S6" s="3">
        <v>0</v>
      </c>
      <c r="T6" s="3">
        <v>60</v>
      </c>
      <c r="U6" s="3">
        <v>0</v>
      </c>
      <c r="V6" s="3">
        <v>0</v>
      </c>
      <c r="W6" s="3">
        <v>0</v>
      </c>
      <c r="X6" s="68">
        <v>0</v>
      </c>
      <c r="Y6" s="68">
        <v>0</v>
      </c>
      <c r="Z6" s="3">
        <v>0</v>
      </c>
      <c r="AA6" s="3">
        <v>0</v>
      </c>
      <c r="AB6" s="3">
        <v>0</v>
      </c>
      <c r="AC6" s="68">
        <v>10</v>
      </c>
      <c r="AD6" s="3">
        <v>0</v>
      </c>
      <c r="AE6" s="3">
        <v>0</v>
      </c>
      <c r="AF6" s="3">
        <v>60</v>
      </c>
      <c r="AG6" s="19">
        <v>138</v>
      </c>
      <c r="AH6" s="3">
        <v>0</v>
      </c>
      <c r="AI6" s="3">
        <v>0</v>
      </c>
      <c r="AJ6" s="3">
        <v>0</v>
      </c>
      <c r="AK6" s="68">
        <v>60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68">
        <v>19</v>
      </c>
      <c r="AR6" s="4">
        <v>0</v>
      </c>
      <c r="AS6" s="83">
        <f t="shared" si="0"/>
        <v>120</v>
      </c>
      <c r="AT6" s="83">
        <f t="shared" si="1"/>
        <v>149</v>
      </c>
      <c r="AU6" s="83">
        <f t="shared" si="2"/>
        <v>190</v>
      </c>
      <c r="AV6" s="125">
        <f>AS6+AT6+AU6</f>
        <v>459</v>
      </c>
      <c r="AW6" s="137"/>
      <c r="AX6" s="185">
        <v>102.85</v>
      </c>
      <c r="AY6" s="131"/>
      <c r="AZ6" s="28"/>
      <c r="BA6" s="177"/>
      <c r="BB6" s="185">
        <v>103.2</v>
      </c>
      <c r="BC6" s="132"/>
    </row>
    <row r="7" spans="1:55" ht="37.5" customHeight="1">
      <c r="A7" s="150" t="s">
        <v>13</v>
      </c>
      <c r="B7" s="151" t="s">
        <v>156</v>
      </c>
      <c r="C7" s="152" t="s">
        <v>157</v>
      </c>
      <c r="D7" s="67">
        <v>30</v>
      </c>
      <c r="E7" s="67">
        <v>0</v>
      </c>
      <c r="F7" s="67">
        <v>0</v>
      </c>
      <c r="G7" s="67">
        <v>0</v>
      </c>
      <c r="H7" s="67">
        <v>0</v>
      </c>
      <c r="I7" s="5">
        <v>0</v>
      </c>
      <c r="J7" s="5">
        <v>60</v>
      </c>
      <c r="K7" s="5">
        <v>60</v>
      </c>
      <c r="L7" s="20">
        <v>10</v>
      </c>
      <c r="M7" s="5">
        <v>0</v>
      </c>
      <c r="N7" s="5">
        <v>0</v>
      </c>
      <c r="O7" s="5">
        <v>0</v>
      </c>
      <c r="P7" s="5">
        <v>0</v>
      </c>
      <c r="Q7" s="67">
        <v>0</v>
      </c>
      <c r="R7" s="67">
        <v>60</v>
      </c>
      <c r="S7" s="5">
        <v>0</v>
      </c>
      <c r="T7" s="5">
        <v>60</v>
      </c>
      <c r="U7" s="5">
        <v>60</v>
      </c>
      <c r="V7" s="5">
        <v>0</v>
      </c>
      <c r="W7" s="5">
        <v>0</v>
      </c>
      <c r="X7" s="67">
        <v>15</v>
      </c>
      <c r="Y7" s="67">
        <v>0</v>
      </c>
      <c r="Z7" s="5">
        <v>0</v>
      </c>
      <c r="AA7" s="5">
        <v>0</v>
      </c>
      <c r="AB7" s="5">
        <v>0</v>
      </c>
      <c r="AC7" s="67">
        <v>0</v>
      </c>
      <c r="AD7" s="5">
        <v>60</v>
      </c>
      <c r="AE7" s="5">
        <v>0</v>
      </c>
      <c r="AF7" s="5">
        <v>0</v>
      </c>
      <c r="AG7" s="20">
        <v>60</v>
      </c>
      <c r="AH7" s="5">
        <v>0</v>
      </c>
      <c r="AI7" s="5">
        <v>0</v>
      </c>
      <c r="AJ7" s="5">
        <v>0</v>
      </c>
      <c r="AK7" s="68">
        <v>60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67">
        <v>0</v>
      </c>
      <c r="AR7" s="6">
        <v>0</v>
      </c>
      <c r="AS7" s="83">
        <f t="shared" si="0"/>
        <v>300</v>
      </c>
      <c r="AT7" s="83">
        <f t="shared" si="1"/>
        <v>165</v>
      </c>
      <c r="AU7" s="83">
        <f t="shared" si="2"/>
        <v>70</v>
      </c>
      <c r="AV7" s="125">
        <f>AS7+AT7+AU7</f>
        <v>535</v>
      </c>
      <c r="AW7" s="137"/>
      <c r="AX7" s="185">
        <v>101.5</v>
      </c>
      <c r="AY7" s="131"/>
      <c r="AZ7" s="28"/>
      <c r="BA7" s="177"/>
      <c r="BB7" s="183">
        <v>101.85</v>
      </c>
      <c r="BC7" s="132"/>
    </row>
    <row r="8" spans="1:55" ht="42" customHeight="1">
      <c r="A8" s="150" t="s">
        <v>14</v>
      </c>
      <c r="B8" s="151" t="s">
        <v>158</v>
      </c>
      <c r="C8" s="152" t="s">
        <v>159</v>
      </c>
      <c r="D8" s="67">
        <v>0</v>
      </c>
      <c r="E8" s="67">
        <v>30</v>
      </c>
      <c r="F8" s="67">
        <v>0</v>
      </c>
      <c r="G8" s="67">
        <v>20</v>
      </c>
      <c r="H8" s="67">
        <v>0</v>
      </c>
      <c r="I8" s="5">
        <v>60</v>
      </c>
      <c r="J8" s="5">
        <v>60</v>
      </c>
      <c r="K8" s="5">
        <v>0</v>
      </c>
      <c r="L8" s="20">
        <v>22</v>
      </c>
      <c r="M8" s="5">
        <v>0</v>
      </c>
      <c r="N8" s="5">
        <v>0</v>
      </c>
      <c r="O8" s="5">
        <v>0</v>
      </c>
      <c r="P8" s="5">
        <v>60</v>
      </c>
      <c r="Q8" s="67">
        <v>0</v>
      </c>
      <c r="R8" s="67">
        <v>60</v>
      </c>
      <c r="S8" s="5">
        <v>0</v>
      </c>
      <c r="T8" s="5">
        <v>0</v>
      </c>
      <c r="U8" s="5">
        <v>60</v>
      </c>
      <c r="V8" s="5">
        <v>0</v>
      </c>
      <c r="W8" s="5">
        <v>0</v>
      </c>
      <c r="X8" s="67">
        <v>15</v>
      </c>
      <c r="Y8" s="67">
        <v>0</v>
      </c>
      <c r="Z8" s="5">
        <v>0</v>
      </c>
      <c r="AA8" s="5">
        <v>0</v>
      </c>
      <c r="AB8" s="5">
        <v>0</v>
      </c>
      <c r="AC8" s="67">
        <v>5</v>
      </c>
      <c r="AD8" s="5">
        <v>0</v>
      </c>
      <c r="AE8" s="5">
        <v>60</v>
      </c>
      <c r="AF8" s="5">
        <v>0</v>
      </c>
      <c r="AG8" s="20">
        <v>48</v>
      </c>
      <c r="AH8" s="5">
        <v>0</v>
      </c>
      <c r="AI8" s="5">
        <v>0</v>
      </c>
      <c r="AJ8" s="5">
        <v>0</v>
      </c>
      <c r="AK8" s="68">
        <v>60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67">
        <v>4</v>
      </c>
      <c r="AR8" s="6">
        <v>0</v>
      </c>
      <c r="AS8" s="83">
        <f t="shared" si="0"/>
        <v>300</v>
      </c>
      <c r="AT8" s="83">
        <f t="shared" si="1"/>
        <v>194</v>
      </c>
      <c r="AU8" s="83">
        <f t="shared" si="2"/>
        <v>70</v>
      </c>
      <c r="AV8" s="125">
        <f>AS8+AT8+AU8</f>
        <v>564</v>
      </c>
      <c r="AW8" s="137"/>
      <c r="AX8" s="183">
        <v>100.15</v>
      </c>
      <c r="AY8" s="131"/>
      <c r="AZ8" s="28"/>
      <c r="BA8" s="177"/>
      <c r="BB8" s="185">
        <v>100.5</v>
      </c>
      <c r="BC8" s="132"/>
    </row>
    <row r="9" spans="1:55" ht="34.5" customHeight="1">
      <c r="A9" s="167" t="s">
        <v>11</v>
      </c>
      <c r="B9" s="173" t="s">
        <v>27</v>
      </c>
      <c r="C9" s="174" t="s">
        <v>40</v>
      </c>
      <c r="D9" s="67">
        <v>0</v>
      </c>
      <c r="E9" s="67">
        <v>0</v>
      </c>
      <c r="F9" s="67">
        <v>0</v>
      </c>
      <c r="G9" s="67">
        <v>20</v>
      </c>
      <c r="H9" s="67">
        <v>10</v>
      </c>
      <c r="I9" s="5">
        <v>60</v>
      </c>
      <c r="J9" s="5">
        <v>60</v>
      </c>
      <c r="K9" s="5">
        <v>0</v>
      </c>
      <c r="L9" s="20">
        <v>0</v>
      </c>
      <c r="M9" s="5">
        <v>0</v>
      </c>
      <c r="N9" s="5">
        <v>0</v>
      </c>
      <c r="O9" s="5">
        <v>0</v>
      </c>
      <c r="P9" s="5">
        <v>0</v>
      </c>
      <c r="Q9" s="67">
        <v>0</v>
      </c>
      <c r="R9" s="67">
        <v>60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67">
        <v>0</v>
      </c>
      <c r="Y9" s="67">
        <v>0</v>
      </c>
      <c r="Z9" s="5">
        <v>0</v>
      </c>
      <c r="AA9" s="5">
        <v>0</v>
      </c>
      <c r="AB9" s="5">
        <v>0</v>
      </c>
      <c r="AC9" s="67">
        <v>0</v>
      </c>
      <c r="AD9" s="5">
        <v>60</v>
      </c>
      <c r="AE9" s="5">
        <v>0</v>
      </c>
      <c r="AF9" s="5">
        <v>60</v>
      </c>
      <c r="AG9" s="20">
        <v>114</v>
      </c>
      <c r="AH9" s="5">
        <v>0</v>
      </c>
      <c r="AI9" s="5">
        <v>0</v>
      </c>
      <c r="AJ9" s="5">
        <v>0</v>
      </c>
      <c r="AK9" s="68">
        <v>60</v>
      </c>
      <c r="AL9" s="5">
        <v>0</v>
      </c>
      <c r="AM9" s="5">
        <v>0</v>
      </c>
      <c r="AN9" s="5">
        <v>60</v>
      </c>
      <c r="AO9" s="5">
        <v>0</v>
      </c>
      <c r="AP9" s="5">
        <v>0</v>
      </c>
      <c r="AQ9" s="67">
        <v>10</v>
      </c>
      <c r="AR9" s="6">
        <v>0</v>
      </c>
      <c r="AS9" s="83">
        <f t="shared" si="0"/>
        <v>300</v>
      </c>
      <c r="AT9" s="83">
        <f t="shared" si="1"/>
        <v>160</v>
      </c>
      <c r="AU9" s="83">
        <f t="shared" si="2"/>
        <v>114</v>
      </c>
      <c r="AV9" s="125">
        <f>AS9+AT9+AU9</f>
        <v>574</v>
      </c>
      <c r="AW9" s="137"/>
      <c r="AX9" s="184"/>
      <c r="AY9" s="179">
        <v>100.7</v>
      </c>
      <c r="AZ9" s="28"/>
      <c r="BA9" s="177"/>
      <c r="BB9" s="183">
        <v>99.15</v>
      </c>
      <c r="BC9" s="132"/>
    </row>
    <row r="10" spans="1:55" ht="36.75" customHeight="1">
      <c r="A10" s="150" t="s">
        <v>9</v>
      </c>
      <c r="B10" s="154" t="s">
        <v>23</v>
      </c>
      <c r="C10" s="155" t="s">
        <v>24</v>
      </c>
      <c r="D10" s="67">
        <v>0</v>
      </c>
      <c r="E10" s="67">
        <v>0</v>
      </c>
      <c r="F10" s="67">
        <v>0</v>
      </c>
      <c r="G10" s="67">
        <v>30</v>
      </c>
      <c r="H10" s="67">
        <v>0</v>
      </c>
      <c r="I10" s="5">
        <v>60</v>
      </c>
      <c r="J10" s="5">
        <v>0</v>
      </c>
      <c r="K10" s="5">
        <v>0</v>
      </c>
      <c r="L10" s="20">
        <v>16</v>
      </c>
      <c r="M10" s="5">
        <v>0</v>
      </c>
      <c r="N10" s="5">
        <v>0</v>
      </c>
      <c r="O10" s="5">
        <v>0</v>
      </c>
      <c r="P10" s="5">
        <v>0</v>
      </c>
      <c r="Q10" s="67">
        <v>0</v>
      </c>
      <c r="R10" s="67">
        <v>60</v>
      </c>
      <c r="S10" s="5">
        <v>0</v>
      </c>
      <c r="T10" s="5">
        <v>60</v>
      </c>
      <c r="U10" s="5">
        <v>0</v>
      </c>
      <c r="V10" s="5">
        <v>0</v>
      </c>
      <c r="W10" s="5">
        <v>0</v>
      </c>
      <c r="X10" s="67">
        <v>40</v>
      </c>
      <c r="Y10" s="67">
        <v>0</v>
      </c>
      <c r="Z10" s="5">
        <v>0</v>
      </c>
      <c r="AA10" s="5">
        <v>0</v>
      </c>
      <c r="AB10" s="5">
        <v>0</v>
      </c>
      <c r="AC10" s="67">
        <v>100</v>
      </c>
      <c r="AD10" s="5">
        <v>60</v>
      </c>
      <c r="AE10" s="5">
        <v>0</v>
      </c>
      <c r="AF10" s="5">
        <v>60</v>
      </c>
      <c r="AG10" s="20">
        <v>100</v>
      </c>
      <c r="AH10" s="5">
        <v>0</v>
      </c>
      <c r="AI10" s="5">
        <v>0</v>
      </c>
      <c r="AJ10" s="5">
        <v>0</v>
      </c>
      <c r="AK10" s="68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67">
        <v>6</v>
      </c>
      <c r="AR10" s="6">
        <v>0</v>
      </c>
      <c r="AS10" s="83">
        <f t="shared" si="0"/>
        <v>240</v>
      </c>
      <c r="AT10" s="83">
        <f t="shared" si="1"/>
        <v>236</v>
      </c>
      <c r="AU10" s="83">
        <f t="shared" si="2"/>
        <v>116</v>
      </c>
      <c r="AV10" s="125">
        <f t="shared" si="3"/>
        <v>592</v>
      </c>
      <c r="AW10" s="137"/>
      <c r="AX10" s="185">
        <v>98.8</v>
      </c>
      <c r="AY10" s="131"/>
      <c r="AZ10" s="28"/>
      <c r="BA10" s="177"/>
      <c r="BB10" s="185">
        <v>97.8</v>
      </c>
      <c r="BC10" s="132"/>
    </row>
    <row r="11" spans="1:55" ht="28.5" customHeight="1">
      <c r="A11" s="153" t="s">
        <v>15</v>
      </c>
      <c r="B11" s="156"/>
      <c r="C11" s="157" t="s">
        <v>160</v>
      </c>
      <c r="D11" s="67">
        <v>0</v>
      </c>
      <c r="E11" s="67">
        <v>0</v>
      </c>
      <c r="F11" s="67">
        <v>30</v>
      </c>
      <c r="G11" s="67">
        <v>50</v>
      </c>
      <c r="H11" s="67">
        <v>0</v>
      </c>
      <c r="I11" s="5">
        <v>0</v>
      </c>
      <c r="J11" s="5">
        <v>60</v>
      </c>
      <c r="K11" s="5">
        <v>0</v>
      </c>
      <c r="L11" s="20">
        <v>42</v>
      </c>
      <c r="M11" s="5">
        <v>0</v>
      </c>
      <c r="N11" s="5">
        <v>0</v>
      </c>
      <c r="O11" s="5">
        <v>0</v>
      </c>
      <c r="P11" s="5">
        <v>0</v>
      </c>
      <c r="Q11" s="67">
        <v>60</v>
      </c>
      <c r="R11" s="67">
        <v>40</v>
      </c>
      <c r="S11" s="5">
        <v>0</v>
      </c>
      <c r="T11" s="5">
        <v>0</v>
      </c>
      <c r="U11" s="5">
        <v>60</v>
      </c>
      <c r="V11" s="5">
        <v>0</v>
      </c>
      <c r="W11" s="5">
        <v>0</v>
      </c>
      <c r="X11" s="67">
        <v>15</v>
      </c>
      <c r="Y11" s="67">
        <v>0</v>
      </c>
      <c r="Z11" s="5">
        <v>0</v>
      </c>
      <c r="AA11" s="5">
        <v>0</v>
      </c>
      <c r="AB11" s="5">
        <v>0</v>
      </c>
      <c r="AC11" s="67">
        <v>0</v>
      </c>
      <c r="AD11" s="5">
        <v>60</v>
      </c>
      <c r="AE11" s="5">
        <v>0</v>
      </c>
      <c r="AF11" s="5">
        <v>0</v>
      </c>
      <c r="AG11" s="20">
        <v>44</v>
      </c>
      <c r="AH11" s="5">
        <v>0</v>
      </c>
      <c r="AI11" s="5">
        <v>0</v>
      </c>
      <c r="AJ11" s="5">
        <v>0</v>
      </c>
      <c r="AK11" s="68">
        <v>60</v>
      </c>
      <c r="AL11" s="5">
        <v>0</v>
      </c>
      <c r="AM11" s="5">
        <v>0</v>
      </c>
      <c r="AN11" s="5">
        <v>60</v>
      </c>
      <c r="AO11" s="5">
        <v>0</v>
      </c>
      <c r="AP11" s="5">
        <v>0</v>
      </c>
      <c r="AQ11" s="67">
        <v>14</v>
      </c>
      <c r="AR11" s="6">
        <v>0</v>
      </c>
      <c r="AS11" s="83">
        <f>SUM(I11:AP11)-L11-Q11-R11-X11-Y11-AG11-AK11-AC11</f>
        <v>240</v>
      </c>
      <c r="AT11" s="83">
        <f aca="true" t="shared" si="4" ref="AT11:AT22">D11+E11+F11+G11+H11+Q11+R11+X11+Y11+AK11+AQ11+AC11</f>
        <v>269</v>
      </c>
      <c r="AU11" s="83">
        <f>L11+AG11+AR11</f>
        <v>86</v>
      </c>
      <c r="AV11" s="125">
        <f t="shared" si="3"/>
        <v>595</v>
      </c>
      <c r="AW11" s="137"/>
      <c r="AX11" s="185">
        <v>97.45</v>
      </c>
      <c r="AY11" s="131"/>
      <c r="AZ11" s="28"/>
      <c r="BA11" s="177"/>
      <c r="BB11" s="185">
        <v>96.45</v>
      </c>
      <c r="BC11" s="132"/>
    </row>
    <row r="12" spans="1:55" ht="28.5" customHeight="1">
      <c r="A12" s="164" t="s">
        <v>16</v>
      </c>
      <c r="B12" s="165" t="s">
        <v>165</v>
      </c>
      <c r="C12" s="166" t="s">
        <v>166</v>
      </c>
      <c r="D12" s="67">
        <v>20</v>
      </c>
      <c r="E12" s="67">
        <v>0</v>
      </c>
      <c r="F12" s="67">
        <v>0</v>
      </c>
      <c r="G12" s="67">
        <v>40</v>
      </c>
      <c r="H12" s="67">
        <v>0</v>
      </c>
      <c r="I12" s="5">
        <v>60</v>
      </c>
      <c r="J12" s="5">
        <v>60</v>
      </c>
      <c r="K12" s="5">
        <v>0</v>
      </c>
      <c r="L12" s="20">
        <v>0</v>
      </c>
      <c r="M12" s="5">
        <v>0</v>
      </c>
      <c r="N12" s="5">
        <v>0</v>
      </c>
      <c r="O12" s="5">
        <v>0</v>
      </c>
      <c r="P12" s="5">
        <v>60</v>
      </c>
      <c r="Q12" s="67">
        <v>0</v>
      </c>
      <c r="R12" s="67">
        <v>40</v>
      </c>
      <c r="S12" s="5">
        <v>0</v>
      </c>
      <c r="T12" s="5">
        <v>0</v>
      </c>
      <c r="U12" s="5">
        <v>60</v>
      </c>
      <c r="V12" s="5">
        <v>0</v>
      </c>
      <c r="W12" s="5">
        <v>0</v>
      </c>
      <c r="X12" s="67">
        <v>40</v>
      </c>
      <c r="Y12" s="67">
        <v>0</v>
      </c>
      <c r="Z12" s="5">
        <v>0</v>
      </c>
      <c r="AA12" s="5">
        <v>0</v>
      </c>
      <c r="AB12" s="5">
        <v>0</v>
      </c>
      <c r="AC12" s="67">
        <v>0</v>
      </c>
      <c r="AD12" s="5">
        <v>60</v>
      </c>
      <c r="AE12" s="5">
        <v>0</v>
      </c>
      <c r="AF12" s="5">
        <v>60</v>
      </c>
      <c r="AG12" s="20">
        <v>74</v>
      </c>
      <c r="AH12" s="5">
        <v>0</v>
      </c>
      <c r="AI12" s="5">
        <v>0</v>
      </c>
      <c r="AJ12" s="5">
        <v>0</v>
      </c>
      <c r="AK12" s="68">
        <v>60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67">
        <v>0</v>
      </c>
      <c r="AR12" s="6">
        <v>0</v>
      </c>
      <c r="AS12" s="83">
        <f>SUM(I12:AP12)-L12-Q12-R12-X12-Y12-AG12-AK12-AC12</f>
        <v>360</v>
      </c>
      <c r="AT12" s="83">
        <f t="shared" si="4"/>
        <v>200</v>
      </c>
      <c r="AU12" s="83">
        <f>L12+AG12+AR12</f>
        <v>74</v>
      </c>
      <c r="AV12" s="125">
        <f t="shared" si="3"/>
        <v>634</v>
      </c>
      <c r="AW12" s="176">
        <v>99</v>
      </c>
      <c r="AX12" s="184"/>
      <c r="AY12" s="131"/>
      <c r="AZ12" s="28"/>
      <c r="BA12" s="176">
        <v>99</v>
      </c>
      <c r="BB12" s="184"/>
      <c r="BC12" s="132"/>
    </row>
    <row r="13" spans="1:55" ht="47.25">
      <c r="A13" s="153" t="s">
        <v>17</v>
      </c>
      <c r="B13" s="158" t="s">
        <v>26</v>
      </c>
      <c r="C13" s="159" t="s">
        <v>163</v>
      </c>
      <c r="D13" s="67">
        <v>0</v>
      </c>
      <c r="E13" s="67">
        <v>0</v>
      </c>
      <c r="F13" s="67">
        <v>0</v>
      </c>
      <c r="G13" s="67">
        <v>30</v>
      </c>
      <c r="H13" s="67">
        <v>0</v>
      </c>
      <c r="I13" s="5">
        <v>60</v>
      </c>
      <c r="J13" s="5">
        <v>0</v>
      </c>
      <c r="K13" s="5">
        <v>0</v>
      </c>
      <c r="L13" s="20">
        <v>16</v>
      </c>
      <c r="M13" s="5">
        <v>0</v>
      </c>
      <c r="N13" s="5">
        <v>0</v>
      </c>
      <c r="O13" s="5">
        <v>0</v>
      </c>
      <c r="P13" s="5">
        <v>0</v>
      </c>
      <c r="Q13" s="67">
        <v>0</v>
      </c>
      <c r="R13" s="67">
        <v>60</v>
      </c>
      <c r="S13" s="5">
        <v>0</v>
      </c>
      <c r="T13" s="5">
        <v>60</v>
      </c>
      <c r="U13" s="5">
        <v>0</v>
      </c>
      <c r="V13" s="5">
        <v>60</v>
      </c>
      <c r="W13" s="5">
        <v>0</v>
      </c>
      <c r="X13" s="67">
        <v>40</v>
      </c>
      <c r="Y13" s="67">
        <v>20</v>
      </c>
      <c r="Z13" s="5">
        <v>0</v>
      </c>
      <c r="AA13" s="5">
        <v>0</v>
      </c>
      <c r="AB13" s="5">
        <v>0</v>
      </c>
      <c r="AC13" s="67">
        <v>0</v>
      </c>
      <c r="AD13" s="5">
        <v>60</v>
      </c>
      <c r="AE13" s="5">
        <v>0</v>
      </c>
      <c r="AF13" s="5">
        <v>60</v>
      </c>
      <c r="AG13" s="20">
        <v>106</v>
      </c>
      <c r="AH13" s="5">
        <v>0</v>
      </c>
      <c r="AI13" s="5">
        <v>0</v>
      </c>
      <c r="AJ13" s="5">
        <v>0</v>
      </c>
      <c r="AK13" s="68">
        <v>0</v>
      </c>
      <c r="AL13" s="5">
        <v>0</v>
      </c>
      <c r="AM13" s="5">
        <v>0</v>
      </c>
      <c r="AN13" s="5">
        <v>60</v>
      </c>
      <c r="AO13" s="5">
        <v>0</v>
      </c>
      <c r="AP13" s="5">
        <v>0</v>
      </c>
      <c r="AQ13" s="67">
        <v>10</v>
      </c>
      <c r="AR13" s="6">
        <v>0</v>
      </c>
      <c r="AS13" s="83">
        <f aca="true" t="shared" si="5" ref="AS13:AS20">SUM(I13:AP13)-L13-Q13-R13-X13-Y13-AG13-AK13-AC13</f>
        <v>360</v>
      </c>
      <c r="AT13" s="83">
        <f t="shared" si="4"/>
        <v>160</v>
      </c>
      <c r="AU13" s="83">
        <f aca="true" t="shared" si="6" ref="AU13:AU20">L13+AG13+AR13</f>
        <v>122</v>
      </c>
      <c r="AV13" s="125">
        <f>AS13+AT13+AU13</f>
        <v>642</v>
      </c>
      <c r="AW13" s="137"/>
      <c r="AX13" s="185">
        <v>96.1</v>
      </c>
      <c r="AY13" s="131"/>
      <c r="AZ13" s="28"/>
      <c r="BA13" s="177"/>
      <c r="BB13" s="185">
        <v>95.1</v>
      </c>
      <c r="BC13" s="132"/>
    </row>
    <row r="14" spans="1:55" ht="35.25" customHeight="1">
      <c r="A14" s="150" t="s">
        <v>18</v>
      </c>
      <c r="B14" s="151" t="s">
        <v>36</v>
      </c>
      <c r="C14" s="155" t="s">
        <v>161</v>
      </c>
      <c r="D14" s="67">
        <v>0</v>
      </c>
      <c r="E14" s="67">
        <v>0</v>
      </c>
      <c r="F14" s="67">
        <v>0</v>
      </c>
      <c r="G14" s="68">
        <v>40</v>
      </c>
      <c r="H14" s="68">
        <v>0</v>
      </c>
      <c r="I14" s="3">
        <v>0</v>
      </c>
      <c r="J14" s="3">
        <v>60</v>
      </c>
      <c r="K14" s="3">
        <v>0</v>
      </c>
      <c r="L14" s="19">
        <v>10</v>
      </c>
      <c r="M14" s="3">
        <v>60</v>
      </c>
      <c r="N14" s="3">
        <v>0</v>
      </c>
      <c r="O14" s="3">
        <v>0</v>
      </c>
      <c r="P14" s="3">
        <v>0</v>
      </c>
      <c r="Q14" s="68">
        <v>5</v>
      </c>
      <c r="R14" s="68">
        <v>60</v>
      </c>
      <c r="S14" s="3">
        <v>0</v>
      </c>
      <c r="T14" s="3">
        <v>60</v>
      </c>
      <c r="U14" s="3">
        <v>60</v>
      </c>
      <c r="V14" s="5">
        <v>60</v>
      </c>
      <c r="W14" s="3">
        <v>0</v>
      </c>
      <c r="X14" s="68">
        <v>15</v>
      </c>
      <c r="Y14" s="68">
        <v>0</v>
      </c>
      <c r="Z14" s="3">
        <v>0</v>
      </c>
      <c r="AA14" s="3">
        <v>0</v>
      </c>
      <c r="AB14" s="3">
        <v>0</v>
      </c>
      <c r="AC14" s="67">
        <v>100</v>
      </c>
      <c r="AD14" s="3">
        <v>60</v>
      </c>
      <c r="AE14" s="3">
        <v>0</v>
      </c>
      <c r="AF14" s="5">
        <v>0</v>
      </c>
      <c r="AG14" s="19">
        <v>46</v>
      </c>
      <c r="AH14" s="3">
        <v>0</v>
      </c>
      <c r="AI14" s="3">
        <v>0</v>
      </c>
      <c r="AJ14" s="3">
        <v>0</v>
      </c>
      <c r="AK14" s="68">
        <v>60</v>
      </c>
      <c r="AL14" s="3">
        <v>0</v>
      </c>
      <c r="AM14" s="3">
        <v>0</v>
      </c>
      <c r="AN14" s="3">
        <v>60</v>
      </c>
      <c r="AO14" s="3">
        <v>0</v>
      </c>
      <c r="AP14" s="3">
        <v>0</v>
      </c>
      <c r="AQ14" s="68">
        <v>5</v>
      </c>
      <c r="AR14" s="4">
        <v>0</v>
      </c>
      <c r="AS14" s="83">
        <f t="shared" si="5"/>
        <v>420</v>
      </c>
      <c r="AT14" s="83">
        <f t="shared" si="4"/>
        <v>285</v>
      </c>
      <c r="AU14" s="83">
        <f t="shared" si="6"/>
        <v>56</v>
      </c>
      <c r="AV14" s="125">
        <f>AS14+AT14+AU14</f>
        <v>761</v>
      </c>
      <c r="AW14" s="137"/>
      <c r="AX14" s="185">
        <v>94.75</v>
      </c>
      <c r="AY14" s="131"/>
      <c r="AZ14" s="28"/>
      <c r="BA14" s="128"/>
      <c r="BB14" s="185">
        <v>93.75</v>
      </c>
      <c r="BC14" s="132"/>
    </row>
    <row r="15" spans="1:55" s="29" customFormat="1" ht="24" customHeight="1">
      <c r="A15" s="153" t="s">
        <v>19</v>
      </c>
      <c r="B15" s="158"/>
      <c r="C15" s="155" t="s">
        <v>167</v>
      </c>
      <c r="D15" s="67">
        <v>60</v>
      </c>
      <c r="E15" s="67">
        <v>0</v>
      </c>
      <c r="F15" s="67">
        <v>0</v>
      </c>
      <c r="G15" s="68">
        <v>20</v>
      </c>
      <c r="H15" s="68">
        <v>50</v>
      </c>
      <c r="I15" s="3">
        <v>0</v>
      </c>
      <c r="J15" s="3">
        <v>60</v>
      </c>
      <c r="K15" s="3">
        <v>60</v>
      </c>
      <c r="L15" s="19">
        <v>44</v>
      </c>
      <c r="M15" s="3">
        <v>0</v>
      </c>
      <c r="N15" s="3">
        <v>0</v>
      </c>
      <c r="O15" s="3">
        <v>0</v>
      </c>
      <c r="P15" s="3">
        <v>0</v>
      </c>
      <c r="Q15" s="68">
        <v>0</v>
      </c>
      <c r="R15" s="68">
        <v>40</v>
      </c>
      <c r="S15" s="3">
        <v>0</v>
      </c>
      <c r="T15" s="3">
        <v>60</v>
      </c>
      <c r="U15" s="3">
        <v>0</v>
      </c>
      <c r="V15" s="5">
        <v>0</v>
      </c>
      <c r="W15" s="3">
        <v>0</v>
      </c>
      <c r="X15" s="68">
        <v>15</v>
      </c>
      <c r="Y15" s="68">
        <v>0</v>
      </c>
      <c r="Z15" s="3">
        <v>0</v>
      </c>
      <c r="AA15" s="3">
        <v>0</v>
      </c>
      <c r="AB15" s="3">
        <v>0</v>
      </c>
      <c r="AC15" s="67">
        <v>0</v>
      </c>
      <c r="AD15" s="3">
        <v>0</v>
      </c>
      <c r="AE15" s="3">
        <v>0</v>
      </c>
      <c r="AF15" s="5">
        <v>100</v>
      </c>
      <c r="AG15" s="19">
        <v>126</v>
      </c>
      <c r="AH15" s="3">
        <v>0</v>
      </c>
      <c r="AI15" s="3">
        <v>0</v>
      </c>
      <c r="AJ15" s="3">
        <v>0</v>
      </c>
      <c r="AK15" s="68">
        <v>60</v>
      </c>
      <c r="AL15" s="3">
        <v>0</v>
      </c>
      <c r="AM15" s="3">
        <v>0</v>
      </c>
      <c r="AN15" s="3">
        <v>60</v>
      </c>
      <c r="AO15" s="3">
        <v>60</v>
      </c>
      <c r="AP15" s="3">
        <v>0</v>
      </c>
      <c r="AQ15" s="68">
        <v>12</v>
      </c>
      <c r="AR15" s="4">
        <v>0</v>
      </c>
      <c r="AS15" s="83">
        <f t="shared" si="5"/>
        <v>400</v>
      </c>
      <c r="AT15" s="83">
        <f t="shared" si="4"/>
        <v>257</v>
      </c>
      <c r="AU15" s="83">
        <f t="shared" si="6"/>
        <v>170</v>
      </c>
      <c r="AV15" s="125">
        <f>AS15+AT15+AU15</f>
        <v>827</v>
      </c>
      <c r="AW15" s="137"/>
      <c r="AX15" s="185">
        <v>93.4</v>
      </c>
      <c r="AY15" s="131"/>
      <c r="AZ15" s="37"/>
      <c r="BA15" s="128"/>
      <c r="BB15" s="185">
        <v>92.4</v>
      </c>
      <c r="BC15" s="132"/>
    </row>
    <row r="16" spans="1:55" s="29" customFormat="1" ht="48.75" customHeight="1">
      <c r="A16" s="150" t="s">
        <v>25</v>
      </c>
      <c r="B16" s="158" t="s">
        <v>41</v>
      </c>
      <c r="C16" s="155" t="s">
        <v>168</v>
      </c>
      <c r="D16" s="67">
        <v>0</v>
      </c>
      <c r="E16" s="67">
        <v>0</v>
      </c>
      <c r="F16" s="67">
        <v>0</v>
      </c>
      <c r="G16" s="68">
        <v>10</v>
      </c>
      <c r="H16" s="68">
        <v>0</v>
      </c>
      <c r="I16" s="3">
        <v>0</v>
      </c>
      <c r="J16" s="3">
        <v>60</v>
      </c>
      <c r="K16" s="3">
        <v>60</v>
      </c>
      <c r="L16" s="19">
        <v>46</v>
      </c>
      <c r="M16" s="3">
        <v>60</v>
      </c>
      <c r="N16" s="3">
        <v>100</v>
      </c>
      <c r="O16" s="3">
        <v>0</v>
      </c>
      <c r="P16" s="3">
        <v>0</v>
      </c>
      <c r="Q16" s="68">
        <v>20</v>
      </c>
      <c r="R16" s="68">
        <v>60</v>
      </c>
      <c r="S16" s="3">
        <v>0</v>
      </c>
      <c r="T16" s="3">
        <v>60</v>
      </c>
      <c r="U16" s="3">
        <v>60</v>
      </c>
      <c r="V16" s="5">
        <v>0</v>
      </c>
      <c r="W16" s="3">
        <v>0</v>
      </c>
      <c r="X16" s="68">
        <v>0</v>
      </c>
      <c r="Y16" s="68">
        <v>0</v>
      </c>
      <c r="Z16" s="3">
        <v>60</v>
      </c>
      <c r="AA16" s="3">
        <v>0</v>
      </c>
      <c r="AB16" s="3">
        <v>0</v>
      </c>
      <c r="AC16" s="67">
        <v>0</v>
      </c>
      <c r="AD16" s="3">
        <v>60</v>
      </c>
      <c r="AE16" s="3">
        <v>0</v>
      </c>
      <c r="AF16" s="5">
        <v>60</v>
      </c>
      <c r="AG16" s="19">
        <v>132</v>
      </c>
      <c r="AH16" s="3">
        <v>0</v>
      </c>
      <c r="AI16" s="3">
        <v>0</v>
      </c>
      <c r="AJ16" s="3">
        <v>0</v>
      </c>
      <c r="AK16" s="68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68">
        <v>48</v>
      </c>
      <c r="AR16" s="4">
        <v>0</v>
      </c>
      <c r="AS16" s="83">
        <f t="shared" si="5"/>
        <v>580</v>
      </c>
      <c r="AT16" s="83">
        <f t="shared" si="4"/>
        <v>138</v>
      </c>
      <c r="AU16" s="83">
        <f t="shared" si="6"/>
        <v>178</v>
      </c>
      <c r="AV16" s="125">
        <f t="shared" si="3"/>
        <v>896</v>
      </c>
      <c r="AW16" s="137"/>
      <c r="AX16" s="185">
        <v>92.05</v>
      </c>
      <c r="AY16" s="131"/>
      <c r="AZ16" s="37"/>
      <c r="BA16" s="128"/>
      <c r="BB16" s="185">
        <v>91.05</v>
      </c>
      <c r="BC16" s="132"/>
    </row>
    <row r="17" spans="1:55" s="29" customFormat="1" ht="27" customHeight="1">
      <c r="A17" s="153" t="s">
        <v>39</v>
      </c>
      <c r="B17" s="154" t="s">
        <v>21</v>
      </c>
      <c r="C17" s="160" t="s">
        <v>38</v>
      </c>
      <c r="D17" s="67">
        <v>0</v>
      </c>
      <c r="E17" s="67">
        <v>0</v>
      </c>
      <c r="F17" s="67">
        <v>0</v>
      </c>
      <c r="G17" s="68">
        <v>60</v>
      </c>
      <c r="H17" s="68">
        <v>10</v>
      </c>
      <c r="I17" s="3">
        <v>0</v>
      </c>
      <c r="J17" s="3">
        <v>0</v>
      </c>
      <c r="K17" s="3">
        <v>0</v>
      </c>
      <c r="L17" s="19">
        <v>26</v>
      </c>
      <c r="M17" s="3">
        <v>0</v>
      </c>
      <c r="N17" s="3">
        <v>0</v>
      </c>
      <c r="O17" s="3">
        <v>0</v>
      </c>
      <c r="P17" s="3">
        <v>0</v>
      </c>
      <c r="Q17" s="68">
        <v>0</v>
      </c>
      <c r="R17" s="68">
        <v>0</v>
      </c>
      <c r="S17" s="3">
        <v>0</v>
      </c>
      <c r="T17" s="3">
        <v>60</v>
      </c>
      <c r="U17" s="3">
        <v>60</v>
      </c>
      <c r="V17" s="5">
        <v>0</v>
      </c>
      <c r="W17" s="3">
        <v>0</v>
      </c>
      <c r="X17" s="68">
        <v>40</v>
      </c>
      <c r="Y17" s="68">
        <v>0</v>
      </c>
      <c r="Z17" s="3">
        <v>0</v>
      </c>
      <c r="AA17" s="3">
        <v>0</v>
      </c>
      <c r="AB17" s="3">
        <v>10</v>
      </c>
      <c r="AC17" s="67">
        <v>0</v>
      </c>
      <c r="AD17" s="3">
        <v>0</v>
      </c>
      <c r="AE17" s="3">
        <v>0</v>
      </c>
      <c r="AF17" s="5">
        <v>60</v>
      </c>
      <c r="AG17" s="19">
        <v>116</v>
      </c>
      <c r="AH17" s="3">
        <v>100</v>
      </c>
      <c r="AI17" s="3">
        <v>100</v>
      </c>
      <c r="AJ17" s="3">
        <v>100</v>
      </c>
      <c r="AK17" s="68">
        <v>100</v>
      </c>
      <c r="AL17" s="3">
        <v>100</v>
      </c>
      <c r="AM17" s="3">
        <v>100</v>
      </c>
      <c r="AN17" s="3">
        <v>100</v>
      </c>
      <c r="AO17" s="3">
        <v>100</v>
      </c>
      <c r="AP17" s="3">
        <v>100</v>
      </c>
      <c r="AQ17" s="68">
        <v>100</v>
      </c>
      <c r="AR17" s="4">
        <v>0</v>
      </c>
      <c r="AS17" s="83">
        <f t="shared" si="5"/>
        <v>990</v>
      </c>
      <c r="AT17" s="83">
        <f t="shared" si="4"/>
        <v>310</v>
      </c>
      <c r="AU17" s="83">
        <f t="shared" si="6"/>
        <v>142</v>
      </c>
      <c r="AV17" s="125">
        <f t="shared" si="3"/>
        <v>1442</v>
      </c>
      <c r="AW17" s="137"/>
      <c r="AX17" s="185">
        <v>90.7</v>
      </c>
      <c r="AY17" s="131"/>
      <c r="AZ17" s="37"/>
      <c r="BA17" s="128"/>
      <c r="BB17" s="185">
        <v>89.7</v>
      </c>
      <c r="BC17" s="132"/>
    </row>
    <row r="18" spans="1:55" s="29" customFormat="1" ht="31.5">
      <c r="A18" s="109" t="s">
        <v>162</v>
      </c>
      <c r="B18" s="86" t="s">
        <v>156</v>
      </c>
      <c r="C18" s="39" t="s">
        <v>171</v>
      </c>
      <c r="D18" s="67">
        <v>0</v>
      </c>
      <c r="E18" s="67">
        <v>0</v>
      </c>
      <c r="F18" s="67">
        <v>0</v>
      </c>
      <c r="G18" s="68">
        <v>20</v>
      </c>
      <c r="H18" s="68">
        <v>0</v>
      </c>
      <c r="I18" s="3">
        <v>0</v>
      </c>
      <c r="J18" s="3">
        <v>0</v>
      </c>
      <c r="K18" s="3">
        <v>0</v>
      </c>
      <c r="L18" s="19">
        <v>0</v>
      </c>
      <c r="M18" s="3">
        <v>0</v>
      </c>
      <c r="N18" s="3">
        <v>0</v>
      </c>
      <c r="O18" s="3">
        <v>0</v>
      </c>
      <c r="P18" s="3">
        <v>0</v>
      </c>
      <c r="Q18" s="68">
        <v>0</v>
      </c>
      <c r="R18" s="68">
        <v>40</v>
      </c>
      <c r="S18" s="3">
        <v>0</v>
      </c>
      <c r="T18" s="3">
        <v>0</v>
      </c>
      <c r="U18" s="3">
        <v>0</v>
      </c>
      <c r="V18" s="5">
        <v>0</v>
      </c>
      <c r="W18" s="3">
        <v>0</v>
      </c>
      <c r="X18" s="68">
        <v>40</v>
      </c>
      <c r="Y18" s="68">
        <v>0</v>
      </c>
      <c r="Z18" s="3">
        <v>0</v>
      </c>
      <c r="AA18" s="3">
        <v>100</v>
      </c>
      <c r="AB18" s="3">
        <v>100</v>
      </c>
      <c r="AC18" s="67">
        <v>100</v>
      </c>
      <c r="AD18" s="3">
        <v>100</v>
      </c>
      <c r="AE18" s="3">
        <v>100</v>
      </c>
      <c r="AF18" s="5">
        <v>100</v>
      </c>
      <c r="AG18" s="19">
        <v>200</v>
      </c>
      <c r="AH18" s="3">
        <v>100</v>
      </c>
      <c r="AI18" s="3">
        <v>100</v>
      </c>
      <c r="AJ18" s="3">
        <v>100</v>
      </c>
      <c r="AK18" s="68">
        <v>100</v>
      </c>
      <c r="AL18" s="3">
        <v>100</v>
      </c>
      <c r="AM18" s="3">
        <v>100</v>
      </c>
      <c r="AN18" s="3">
        <v>100</v>
      </c>
      <c r="AO18" s="3">
        <v>100</v>
      </c>
      <c r="AP18" s="3">
        <v>100</v>
      </c>
      <c r="AQ18" s="68">
        <v>100</v>
      </c>
      <c r="AR18" s="4">
        <v>0</v>
      </c>
      <c r="AS18" s="83">
        <f t="shared" si="5"/>
        <v>1300</v>
      </c>
      <c r="AT18" s="83">
        <f t="shared" si="4"/>
        <v>400</v>
      </c>
      <c r="AU18" s="83">
        <f t="shared" si="6"/>
        <v>200</v>
      </c>
      <c r="AV18" s="125">
        <f>AS18+AT18+AU18</f>
        <v>1900</v>
      </c>
      <c r="AW18" s="137"/>
      <c r="AX18" s="188"/>
      <c r="AY18" s="131"/>
      <c r="AZ18" s="37"/>
      <c r="BA18" s="128"/>
      <c r="BB18" s="188"/>
      <c r="BC18" s="132"/>
    </row>
    <row r="19" spans="1:55" s="29" customFormat="1" ht="39" customHeight="1">
      <c r="A19" s="167" t="s">
        <v>164</v>
      </c>
      <c r="B19" s="168" t="s">
        <v>169</v>
      </c>
      <c r="C19" s="169" t="s">
        <v>170</v>
      </c>
      <c r="D19" s="67">
        <v>0</v>
      </c>
      <c r="E19" s="67">
        <v>0</v>
      </c>
      <c r="F19" s="67">
        <v>30</v>
      </c>
      <c r="G19" s="68">
        <v>10</v>
      </c>
      <c r="H19" s="68">
        <v>0</v>
      </c>
      <c r="I19" s="3">
        <v>0</v>
      </c>
      <c r="J19" s="3">
        <v>60</v>
      </c>
      <c r="K19" s="3">
        <v>0</v>
      </c>
      <c r="L19" s="19">
        <v>0</v>
      </c>
      <c r="M19" s="3">
        <v>60</v>
      </c>
      <c r="N19" s="3">
        <v>0</v>
      </c>
      <c r="O19" s="3">
        <v>60</v>
      </c>
      <c r="P19" s="3">
        <v>60</v>
      </c>
      <c r="Q19" s="68">
        <v>10</v>
      </c>
      <c r="R19" s="68">
        <v>100</v>
      </c>
      <c r="S19" s="3">
        <v>100</v>
      </c>
      <c r="T19" s="3">
        <v>100</v>
      </c>
      <c r="U19" s="3">
        <v>100</v>
      </c>
      <c r="V19" s="5">
        <v>100</v>
      </c>
      <c r="W19" s="3">
        <v>100</v>
      </c>
      <c r="X19" s="68">
        <v>100</v>
      </c>
      <c r="Y19" s="68">
        <v>0</v>
      </c>
      <c r="Z19" s="3">
        <v>60</v>
      </c>
      <c r="AA19" s="3">
        <v>0</v>
      </c>
      <c r="AB19" s="3">
        <v>100</v>
      </c>
      <c r="AC19" s="67">
        <v>100</v>
      </c>
      <c r="AD19" s="3">
        <v>100</v>
      </c>
      <c r="AE19" s="3">
        <v>100</v>
      </c>
      <c r="AF19" s="5">
        <v>100</v>
      </c>
      <c r="AG19" s="19">
        <v>66</v>
      </c>
      <c r="AH19" s="3">
        <v>0</v>
      </c>
      <c r="AI19" s="3">
        <v>100</v>
      </c>
      <c r="AJ19" s="3">
        <v>100</v>
      </c>
      <c r="AK19" s="68">
        <v>100</v>
      </c>
      <c r="AL19" s="3">
        <v>100</v>
      </c>
      <c r="AM19" s="3">
        <v>100</v>
      </c>
      <c r="AN19" s="3">
        <v>100</v>
      </c>
      <c r="AO19" s="3">
        <v>100</v>
      </c>
      <c r="AP19" s="3">
        <v>100</v>
      </c>
      <c r="AQ19" s="68">
        <v>10</v>
      </c>
      <c r="AR19" s="4">
        <v>0</v>
      </c>
      <c r="AS19" s="83">
        <f t="shared" si="5"/>
        <v>1900</v>
      </c>
      <c r="AT19" s="83">
        <f t="shared" si="4"/>
        <v>460</v>
      </c>
      <c r="AU19" s="83">
        <f t="shared" si="6"/>
        <v>66</v>
      </c>
      <c r="AV19" s="125">
        <f t="shared" si="3"/>
        <v>2426</v>
      </c>
      <c r="AW19" s="137"/>
      <c r="AX19" s="184"/>
      <c r="AY19" s="179">
        <v>99.35</v>
      </c>
      <c r="AZ19" s="37"/>
      <c r="BA19" s="128"/>
      <c r="BB19" s="184"/>
      <c r="BC19" s="181">
        <v>100.35</v>
      </c>
    </row>
    <row r="20" spans="1:55" s="29" customFormat="1" ht="57" customHeight="1">
      <c r="A20" s="153" t="s">
        <v>173</v>
      </c>
      <c r="B20" s="158" t="s">
        <v>37</v>
      </c>
      <c r="C20" s="157" t="s">
        <v>172</v>
      </c>
      <c r="D20" s="67">
        <v>0</v>
      </c>
      <c r="E20" s="67">
        <v>0</v>
      </c>
      <c r="F20" s="67">
        <v>0</v>
      </c>
      <c r="G20" s="68">
        <v>0</v>
      </c>
      <c r="H20" s="68">
        <v>0</v>
      </c>
      <c r="I20" s="3">
        <v>0</v>
      </c>
      <c r="J20" s="3">
        <v>60</v>
      </c>
      <c r="K20" s="3">
        <v>0</v>
      </c>
      <c r="L20" s="19">
        <v>50</v>
      </c>
      <c r="M20" s="3">
        <v>0</v>
      </c>
      <c r="N20" s="3">
        <v>0</v>
      </c>
      <c r="O20" s="3">
        <v>0</v>
      </c>
      <c r="P20" s="3">
        <v>0</v>
      </c>
      <c r="Q20" s="68">
        <v>5</v>
      </c>
      <c r="R20" s="68">
        <v>100</v>
      </c>
      <c r="S20" s="3">
        <v>100</v>
      </c>
      <c r="T20" s="3">
        <v>60</v>
      </c>
      <c r="U20" s="3">
        <v>60</v>
      </c>
      <c r="V20" s="5">
        <v>100</v>
      </c>
      <c r="W20" s="3">
        <v>100</v>
      </c>
      <c r="X20" s="68">
        <v>100</v>
      </c>
      <c r="Y20" s="68">
        <v>100</v>
      </c>
      <c r="Z20" s="3">
        <v>100</v>
      </c>
      <c r="AA20" s="3">
        <v>100</v>
      </c>
      <c r="AB20" s="3">
        <v>100</v>
      </c>
      <c r="AC20" s="67">
        <v>100</v>
      </c>
      <c r="AD20" s="3">
        <v>100</v>
      </c>
      <c r="AE20" s="3">
        <v>100</v>
      </c>
      <c r="AF20" s="5">
        <v>100</v>
      </c>
      <c r="AG20" s="19">
        <v>200</v>
      </c>
      <c r="AH20" s="3">
        <v>100</v>
      </c>
      <c r="AI20" s="3">
        <v>100</v>
      </c>
      <c r="AJ20" s="3">
        <v>100</v>
      </c>
      <c r="AK20" s="68">
        <v>100</v>
      </c>
      <c r="AL20" s="3">
        <v>100</v>
      </c>
      <c r="AM20" s="3">
        <v>100</v>
      </c>
      <c r="AN20" s="3">
        <v>100</v>
      </c>
      <c r="AO20" s="3">
        <v>100</v>
      </c>
      <c r="AP20" s="3">
        <v>100</v>
      </c>
      <c r="AQ20" s="68">
        <v>100</v>
      </c>
      <c r="AR20" s="4">
        <v>0</v>
      </c>
      <c r="AS20" s="83">
        <f t="shared" si="5"/>
        <v>1880</v>
      </c>
      <c r="AT20" s="83">
        <f t="shared" si="4"/>
        <v>605</v>
      </c>
      <c r="AU20" s="83">
        <f t="shared" si="6"/>
        <v>250</v>
      </c>
      <c r="AV20" s="125">
        <f>AS20+AT20+AU20</f>
        <v>2735</v>
      </c>
      <c r="AW20" s="137"/>
      <c r="AX20" s="185">
        <v>89.35</v>
      </c>
      <c r="AY20" s="131"/>
      <c r="AZ20" s="37"/>
      <c r="BA20" s="128"/>
      <c r="BB20" s="185">
        <v>88.35</v>
      </c>
      <c r="BC20" s="132"/>
    </row>
    <row r="21" spans="1:55" s="29" customFormat="1" ht="37.5" customHeight="1">
      <c r="A21" s="150" t="s">
        <v>174</v>
      </c>
      <c r="B21" s="151" t="s">
        <v>22</v>
      </c>
      <c r="C21" s="157" t="s">
        <v>176</v>
      </c>
      <c r="D21" s="67">
        <v>20</v>
      </c>
      <c r="E21" s="67">
        <v>0</v>
      </c>
      <c r="F21" s="67">
        <v>0</v>
      </c>
      <c r="G21" s="68">
        <v>10</v>
      </c>
      <c r="H21" s="68">
        <v>10</v>
      </c>
      <c r="I21" s="3">
        <v>60</v>
      </c>
      <c r="J21" s="3">
        <v>60</v>
      </c>
      <c r="K21" s="3">
        <v>0</v>
      </c>
      <c r="L21" s="19">
        <v>98</v>
      </c>
      <c r="M21" s="3">
        <v>0</v>
      </c>
      <c r="N21" s="3">
        <v>0</v>
      </c>
      <c r="O21" s="3">
        <v>0</v>
      </c>
      <c r="P21" s="3">
        <v>0</v>
      </c>
      <c r="Q21" s="68">
        <v>60</v>
      </c>
      <c r="R21" s="68">
        <v>100</v>
      </c>
      <c r="S21" s="3">
        <v>100</v>
      </c>
      <c r="T21" s="3">
        <v>100</v>
      </c>
      <c r="U21" s="3">
        <v>100</v>
      </c>
      <c r="V21" s="5">
        <v>100</v>
      </c>
      <c r="W21" s="3">
        <v>100</v>
      </c>
      <c r="X21" s="68">
        <v>100</v>
      </c>
      <c r="Y21" s="68">
        <v>100</v>
      </c>
      <c r="Z21" s="3">
        <v>100</v>
      </c>
      <c r="AA21" s="3">
        <v>100</v>
      </c>
      <c r="AB21" s="3">
        <v>100</v>
      </c>
      <c r="AC21" s="67">
        <v>100</v>
      </c>
      <c r="AD21" s="3">
        <v>100</v>
      </c>
      <c r="AE21" s="3">
        <v>100</v>
      </c>
      <c r="AF21" s="5">
        <v>100</v>
      </c>
      <c r="AG21" s="19">
        <v>200</v>
      </c>
      <c r="AH21" s="3">
        <v>100</v>
      </c>
      <c r="AI21" s="3">
        <v>100</v>
      </c>
      <c r="AJ21" s="3">
        <v>100</v>
      </c>
      <c r="AK21" s="68">
        <v>100</v>
      </c>
      <c r="AL21" s="3">
        <v>100</v>
      </c>
      <c r="AM21" s="3">
        <v>100</v>
      </c>
      <c r="AN21" s="3">
        <v>100</v>
      </c>
      <c r="AO21" s="3">
        <v>100</v>
      </c>
      <c r="AP21" s="3">
        <v>100</v>
      </c>
      <c r="AQ21" s="68">
        <v>100</v>
      </c>
      <c r="AR21" s="4">
        <v>0</v>
      </c>
      <c r="AS21" s="83">
        <f>SUM(I21:AP21)-L21-Q21-R21-X21-Y21-AG21-AK21-AC21</f>
        <v>2020</v>
      </c>
      <c r="AT21" s="83">
        <f t="shared" si="4"/>
        <v>700</v>
      </c>
      <c r="AU21" s="83">
        <f>L21+AG21+AR21</f>
        <v>298</v>
      </c>
      <c r="AV21" s="125">
        <f t="shared" si="3"/>
        <v>3018</v>
      </c>
      <c r="AW21" s="137"/>
      <c r="AX21" s="185">
        <v>88</v>
      </c>
      <c r="AY21" s="131"/>
      <c r="AZ21" s="37"/>
      <c r="BA21" s="128"/>
      <c r="BB21" s="185">
        <v>87</v>
      </c>
      <c r="BC21" s="132"/>
    </row>
    <row r="22" spans="1:55" s="29" customFormat="1" ht="51" customHeight="1" thickBot="1">
      <c r="A22" s="170" t="s">
        <v>175</v>
      </c>
      <c r="B22" s="171" t="s">
        <v>177</v>
      </c>
      <c r="C22" s="172" t="s">
        <v>178</v>
      </c>
      <c r="D22" s="69">
        <v>10</v>
      </c>
      <c r="E22" s="69">
        <v>0</v>
      </c>
      <c r="F22" s="69">
        <v>0</v>
      </c>
      <c r="G22" s="69">
        <v>20</v>
      </c>
      <c r="H22" s="69">
        <v>0</v>
      </c>
      <c r="I22" s="7">
        <v>60</v>
      </c>
      <c r="J22" s="7">
        <v>0</v>
      </c>
      <c r="K22" s="7">
        <v>0</v>
      </c>
      <c r="L22" s="21">
        <v>8</v>
      </c>
      <c r="M22" s="7">
        <v>60</v>
      </c>
      <c r="N22" s="7">
        <v>0</v>
      </c>
      <c r="O22" s="7">
        <v>0</v>
      </c>
      <c r="P22" s="7">
        <v>60</v>
      </c>
      <c r="Q22" s="69">
        <v>100</v>
      </c>
      <c r="R22" s="69">
        <v>100</v>
      </c>
      <c r="S22" s="7">
        <v>100</v>
      </c>
      <c r="T22" s="7">
        <v>100</v>
      </c>
      <c r="U22" s="7">
        <v>100</v>
      </c>
      <c r="V22" s="7">
        <v>100</v>
      </c>
      <c r="W22" s="7">
        <v>100</v>
      </c>
      <c r="X22" s="69">
        <v>100</v>
      </c>
      <c r="Y22" s="69">
        <v>100</v>
      </c>
      <c r="Z22" s="7">
        <v>100</v>
      </c>
      <c r="AA22" s="7">
        <v>100</v>
      </c>
      <c r="AB22" s="7">
        <v>100</v>
      </c>
      <c r="AC22" s="69">
        <v>100</v>
      </c>
      <c r="AD22" s="7">
        <v>100</v>
      </c>
      <c r="AE22" s="7">
        <v>100</v>
      </c>
      <c r="AF22" s="7">
        <v>100</v>
      </c>
      <c r="AG22" s="21">
        <v>200</v>
      </c>
      <c r="AH22" s="7">
        <v>100</v>
      </c>
      <c r="AI22" s="7">
        <v>100</v>
      </c>
      <c r="AJ22" s="7">
        <v>100</v>
      </c>
      <c r="AK22" s="69">
        <v>100</v>
      </c>
      <c r="AL22" s="7">
        <v>100</v>
      </c>
      <c r="AM22" s="7">
        <v>100</v>
      </c>
      <c r="AN22" s="7">
        <v>100</v>
      </c>
      <c r="AO22" s="7">
        <v>100</v>
      </c>
      <c r="AP22" s="7">
        <v>100</v>
      </c>
      <c r="AQ22" s="69">
        <v>100</v>
      </c>
      <c r="AR22" s="8">
        <v>0</v>
      </c>
      <c r="AS22" s="93">
        <f>SUM(G22:AQ22)-V22-AG22</f>
        <v>2708</v>
      </c>
      <c r="AT22" s="110">
        <f t="shared" si="4"/>
        <v>730</v>
      </c>
      <c r="AU22" s="93">
        <f>V22+AG22+AR22</f>
        <v>300</v>
      </c>
      <c r="AV22" s="111">
        <f t="shared" si="3"/>
        <v>3738</v>
      </c>
      <c r="AW22" s="138"/>
      <c r="AX22" s="186"/>
      <c r="AY22" s="180">
        <v>98</v>
      </c>
      <c r="AZ22" s="37"/>
      <c r="BA22" s="133"/>
      <c r="BB22" s="134"/>
      <c r="BC22" s="182">
        <v>99</v>
      </c>
    </row>
    <row r="23" spans="1:49" s="29" customFormat="1" ht="12.75">
      <c r="A23" s="37"/>
      <c r="B23" s="37"/>
      <c r="C23" s="37"/>
      <c r="D23" s="78"/>
      <c r="E23" s="78"/>
      <c r="F23" s="78"/>
      <c r="G23" s="78"/>
      <c r="H23" s="7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</row>
    <row r="24" spans="1:49" ht="12.75">
      <c r="A24" s="28"/>
      <c r="B24" s="28"/>
      <c r="C24" s="28"/>
      <c r="D24" s="79"/>
      <c r="E24" s="79"/>
      <c r="F24" s="79"/>
      <c r="G24" s="79"/>
      <c r="H24" s="7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</row>
    <row r="25" spans="1:49" ht="12.75">
      <c r="A25" s="28"/>
      <c r="B25" s="28"/>
      <c r="C25" s="28"/>
      <c r="D25" s="79"/>
      <c r="E25" s="79"/>
      <c r="F25" s="79"/>
      <c r="G25" s="79"/>
      <c r="H25" s="7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1:49" ht="12.75">
      <c r="A26" s="28"/>
      <c r="B26" s="28"/>
      <c r="C26" s="28"/>
      <c r="D26" s="79"/>
      <c r="E26" s="79"/>
      <c r="F26" s="79"/>
      <c r="G26" s="79"/>
      <c r="H26" s="7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:49" ht="12.75">
      <c r="A27" s="28"/>
      <c r="B27" s="28"/>
      <c r="C27" s="28"/>
      <c r="D27" s="79"/>
      <c r="E27" s="79"/>
      <c r="F27" s="79"/>
      <c r="G27" s="79"/>
      <c r="H27" s="7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1:49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</sheetData>
  <sheetProtection/>
  <printOptions/>
  <pageMargins left="0.7" right="0.7" top="0.75" bottom="0.75" header="0.3" footer="0.3"/>
  <pageSetup horizontalDpi="600" verticalDpi="600" orientation="landscape" paperSize="9" scale="36" r:id="rId1"/>
  <headerFooter>
    <oddHeader>&amp;C&amp;"Times New Roman,Félkövér"&amp;16Gyermeknap Kupa 2017
Középfokú verseny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"/>
  <sheetViews>
    <sheetView view="pageBreakPreview" zoomScale="60" workbookViewId="0" topLeftCell="A1">
      <selection activeCell="Y21" sqref="Y21"/>
    </sheetView>
  </sheetViews>
  <sheetFormatPr defaultColWidth="9.140625" defaultRowHeight="12.75"/>
  <cols>
    <col min="1" max="1" width="10.28125" style="0" customWidth="1"/>
    <col min="2" max="2" width="21.57421875" style="0" bestFit="1" customWidth="1"/>
    <col min="3" max="3" width="25.57421875" style="0" bestFit="1" customWidth="1"/>
    <col min="4" max="4" width="5.28125" style="0" customWidth="1"/>
    <col min="5" max="5" width="5.140625" style="0" bestFit="1" customWidth="1"/>
    <col min="6" max="6" width="4.00390625" style="0" bestFit="1" customWidth="1"/>
    <col min="7" max="7" width="4.7109375" style="0" bestFit="1" customWidth="1"/>
    <col min="8" max="8" width="5.421875" style="0" customWidth="1"/>
    <col min="9" max="9" width="5.140625" style="0" customWidth="1"/>
    <col min="10" max="10" width="4.00390625" style="0" bestFit="1" customWidth="1"/>
    <col min="11" max="11" width="4.140625" style="0" bestFit="1" customWidth="1"/>
    <col min="12" max="12" width="5.28125" style="0" bestFit="1" customWidth="1"/>
    <col min="13" max="13" width="4.00390625" style="0" bestFit="1" customWidth="1"/>
    <col min="14" max="14" width="5.28125" style="0" customWidth="1"/>
    <col min="15" max="17" width="4.140625" style="0" bestFit="1" customWidth="1"/>
    <col min="18" max="18" width="5.140625" style="0" bestFit="1" customWidth="1"/>
    <col min="19" max="19" width="5.28125" style="0" customWidth="1"/>
    <col min="20" max="20" width="4.421875" style="0" customWidth="1"/>
    <col min="21" max="21" width="5.8515625" style="0" customWidth="1"/>
    <col min="22" max="22" width="6.421875" style="0" customWidth="1"/>
    <col min="23" max="24" width="4.140625" style="0" bestFit="1" customWidth="1"/>
    <col min="25" max="25" width="5.140625" style="0" bestFit="1" customWidth="1"/>
    <col min="26" max="26" width="5.7109375" style="0" customWidth="1"/>
    <col min="27" max="28" width="5.140625" style="0" bestFit="1" customWidth="1"/>
    <col min="29" max="29" width="5.00390625" style="0" customWidth="1"/>
    <col min="30" max="32" width="5.140625" style="0" bestFit="1" customWidth="1"/>
    <col min="33" max="33" width="7.28125" style="0" customWidth="1"/>
    <col min="34" max="34" width="7.00390625" style="0" customWidth="1"/>
    <col min="35" max="35" width="7.7109375" style="0" customWidth="1"/>
    <col min="36" max="36" width="9.421875" style="0" bestFit="1" customWidth="1"/>
  </cols>
  <sheetData>
    <row r="1" spans="1:36" ht="185.25" customHeight="1" thickBot="1">
      <c r="A1" s="35" t="s">
        <v>4</v>
      </c>
      <c r="B1" s="36" t="s">
        <v>5</v>
      </c>
      <c r="C1" s="36" t="s">
        <v>35</v>
      </c>
      <c r="D1" s="15" t="s">
        <v>103</v>
      </c>
      <c r="E1" s="15" t="s">
        <v>104</v>
      </c>
      <c r="F1" s="15" t="s">
        <v>185</v>
      </c>
      <c r="G1" s="15" t="s">
        <v>186</v>
      </c>
      <c r="H1" s="15" t="s">
        <v>187</v>
      </c>
      <c r="I1" s="15" t="s">
        <v>55</v>
      </c>
      <c r="J1" s="15" t="s">
        <v>189</v>
      </c>
      <c r="K1" s="15" t="s">
        <v>190</v>
      </c>
      <c r="L1" s="15" t="s">
        <v>191</v>
      </c>
      <c r="M1" s="15" t="s">
        <v>192</v>
      </c>
      <c r="N1" s="15" t="s">
        <v>193</v>
      </c>
      <c r="O1" s="15" t="s">
        <v>197</v>
      </c>
      <c r="P1" s="15" t="s">
        <v>195</v>
      </c>
      <c r="Q1" s="15" t="s">
        <v>196</v>
      </c>
      <c r="R1" s="15" t="s">
        <v>198</v>
      </c>
      <c r="S1" s="15" t="s">
        <v>30</v>
      </c>
      <c r="T1" s="15" t="s">
        <v>199</v>
      </c>
      <c r="U1" s="15" t="s">
        <v>68</v>
      </c>
      <c r="V1" s="15" t="s">
        <v>201</v>
      </c>
      <c r="W1" s="15" t="s">
        <v>202</v>
      </c>
      <c r="X1" s="15" t="s">
        <v>71</v>
      </c>
      <c r="Y1" s="15" t="s">
        <v>203</v>
      </c>
      <c r="Z1" s="15" t="s">
        <v>204</v>
      </c>
      <c r="AA1" s="15" t="s">
        <v>205</v>
      </c>
      <c r="AB1" s="15" t="s">
        <v>206</v>
      </c>
      <c r="AC1" s="15" t="s">
        <v>207</v>
      </c>
      <c r="AD1" s="15" t="s">
        <v>209</v>
      </c>
      <c r="AE1" s="15" t="s">
        <v>210</v>
      </c>
      <c r="AF1" s="15" t="s">
        <v>211</v>
      </c>
      <c r="AG1" s="15" t="s">
        <v>0</v>
      </c>
      <c r="AH1" s="80" t="s">
        <v>85</v>
      </c>
      <c r="AI1" s="80" t="s">
        <v>2</v>
      </c>
      <c r="AJ1" s="115" t="s">
        <v>8</v>
      </c>
    </row>
    <row r="2" spans="1:36" ht="76.5" customHeight="1">
      <c r="A2" s="103"/>
      <c r="B2" s="43"/>
      <c r="C2" s="43"/>
      <c r="D2" s="61" t="s">
        <v>145</v>
      </c>
      <c r="E2" s="62"/>
      <c r="F2" s="62"/>
      <c r="G2" s="62"/>
      <c r="H2" s="61" t="s">
        <v>188</v>
      </c>
      <c r="I2" s="61"/>
      <c r="J2" s="61"/>
      <c r="K2" s="61"/>
      <c r="L2" s="61" t="s">
        <v>194</v>
      </c>
      <c r="M2" s="63"/>
      <c r="N2" s="61"/>
      <c r="O2" s="61"/>
      <c r="P2" s="63"/>
      <c r="Q2" s="63"/>
      <c r="R2" s="61"/>
      <c r="S2" s="64"/>
      <c r="T2" s="61" t="s">
        <v>200</v>
      </c>
      <c r="U2" s="66"/>
      <c r="V2" s="61" t="s">
        <v>208</v>
      </c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 t="s">
        <v>212</v>
      </c>
      <c r="AH2" s="102"/>
      <c r="AI2" s="81"/>
      <c r="AJ2" s="116"/>
    </row>
    <row r="3" spans="1:36" ht="42.75" customHeight="1">
      <c r="A3" s="107" t="s">
        <v>6</v>
      </c>
      <c r="B3" s="112" t="s">
        <v>179</v>
      </c>
      <c r="C3" s="112" t="s">
        <v>184</v>
      </c>
      <c r="D3" s="73">
        <v>4</v>
      </c>
      <c r="E3" s="73">
        <v>0</v>
      </c>
      <c r="F3" s="74">
        <v>0</v>
      </c>
      <c r="G3" s="74">
        <v>0</v>
      </c>
      <c r="H3" s="75">
        <v>22</v>
      </c>
      <c r="I3" s="74">
        <v>0</v>
      </c>
      <c r="J3" s="74">
        <v>0</v>
      </c>
      <c r="K3" s="74">
        <v>0</v>
      </c>
      <c r="L3" s="73">
        <v>0</v>
      </c>
      <c r="M3" s="74">
        <v>0</v>
      </c>
      <c r="N3" s="74">
        <v>0</v>
      </c>
      <c r="O3" s="74">
        <v>0</v>
      </c>
      <c r="P3" s="74">
        <v>0</v>
      </c>
      <c r="Q3" s="74">
        <v>60</v>
      </c>
      <c r="R3" s="74">
        <v>0</v>
      </c>
      <c r="S3" s="74">
        <v>0</v>
      </c>
      <c r="T3" s="73">
        <v>0</v>
      </c>
      <c r="U3" s="74">
        <v>60</v>
      </c>
      <c r="V3" s="75">
        <v>32</v>
      </c>
      <c r="W3" s="74">
        <v>0</v>
      </c>
      <c r="X3" s="74">
        <v>0</v>
      </c>
      <c r="Y3" s="73">
        <v>0</v>
      </c>
      <c r="Z3" s="74">
        <v>0</v>
      </c>
      <c r="AA3" s="74">
        <v>0</v>
      </c>
      <c r="AB3" s="74">
        <v>0</v>
      </c>
      <c r="AC3" s="74">
        <v>0</v>
      </c>
      <c r="AD3" s="74">
        <v>60</v>
      </c>
      <c r="AE3" s="74">
        <v>0</v>
      </c>
      <c r="AF3" s="74">
        <v>0</v>
      </c>
      <c r="AG3" s="75">
        <v>0</v>
      </c>
      <c r="AH3" s="82">
        <f>SUM(D3:AF3)-H3-V3</f>
        <v>184</v>
      </c>
      <c r="AI3" s="82">
        <f>H3+V3+AG3</f>
        <v>54</v>
      </c>
      <c r="AJ3" s="117">
        <f>AH3+AI3</f>
        <v>238</v>
      </c>
    </row>
    <row r="4" spans="1:36" ht="40.5" customHeight="1">
      <c r="A4" s="107" t="s">
        <v>10</v>
      </c>
      <c r="B4" s="112" t="s">
        <v>180</v>
      </c>
      <c r="C4" s="112" t="s">
        <v>183</v>
      </c>
      <c r="D4" s="73">
        <v>4</v>
      </c>
      <c r="E4" s="73">
        <v>15</v>
      </c>
      <c r="F4" s="74">
        <v>0</v>
      </c>
      <c r="G4" s="74">
        <v>0</v>
      </c>
      <c r="H4" s="75">
        <v>54</v>
      </c>
      <c r="I4" s="74">
        <v>0</v>
      </c>
      <c r="J4" s="74">
        <v>0</v>
      </c>
      <c r="K4" s="74">
        <v>0</v>
      </c>
      <c r="L4" s="73">
        <v>15</v>
      </c>
      <c r="M4" s="74">
        <v>0</v>
      </c>
      <c r="N4" s="74">
        <v>0</v>
      </c>
      <c r="O4" s="74">
        <v>0</v>
      </c>
      <c r="P4" s="74">
        <v>0</v>
      </c>
      <c r="Q4" s="74">
        <v>0</v>
      </c>
      <c r="R4" s="74">
        <v>0</v>
      </c>
      <c r="S4" s="74">
        <v>0</v>
      </c>
      <c r="T4" s="73">
        <v>0</v>
      </c>
      <c r="U4" s="74">
        <v>60</v>
      </c>
      <c r="V4" s="75">
        <v>36</v>
      </c>
      <c r="W4" s="74">
        <v>0</v>
      </c>
      <c r="X4" s="74">
        <v>0</v>
      </c>
      <c r="Y4" s="73">
        <v>0</v>
      </c>
      <c r="Z4" s="74">
        <v>0</v>
      </c>
      <c r="AA4" s="74">
        <v>0</v>
      </c>
      <c r="AB4" s="74">
        <v>0</v>
      </c>
      <c r="AC4" s="74">
        <v>0</v>
      </c>
      <c r="AD4" s="74">
        <v>60</v>
      </c>
      <c r="AE4" s="74">
        <v>0</v>
      </c>
      <c r="AF4" s="74">
        <v>0</v>
      </c>
      <c r="AG4" s="75">
        <v>10</v>
      </c>
      <c r="AH4" s="82">
        <f>SUM(D4:AF4)-H4-V4</f>
        <v>154</v>
      </c>
      <c r="AI4" s="82">
        <f>H4+V4+AG4</f>
        <v>100</v>
      </c>
      <c r="AJ4" s="117">
        <f>AH4+AI4</f>
        <v>254</v>
      </c>
    </row>
    <row r="5" spans="1:36" ht="36.75" customHeight="1">
      <c r="A5" s="107" t="s">
        <v>7</v>
      </c>
      <c r="B5" s="112" t="s">
        <v>181</v>
      </c>
      <c r="C5" s="113" t="s">
        <v>182</v>
      </c>
      <c r="D5" s="73">
        <v>4</v>
      </c>
      <c r="E5" s="73">
        <v>15</v>
      </c>
      <c r="F5" s="74">
        <v>0</v>
      </c>
      <c r="G5" s="74">
        <v>30</v>
      </c>
      <c r="H5" s="75">
        <v>68</v>
      </c>
      <c r="I5" s="74">
        <v>0</v>
      </c>
      <c r="J5" s="74">
        <v>0</v>
      </c>
      <c r="K5" s="74">
        <v>0</v>
      </c>
      <c r="L5" s="73">
        <v>60</v>
      </c>
      <c r="M5" s="74">
        <v>60</v>
      </c>
      <c r="N5" s="74">
        <v>0</v>
      </c>
      <c r="O5" s="74">
        <v>60</v>
      </c>
      <c r="P5" s="74">
        <v>0</v>
      </c>
      <c r="Q5" s="74">
        <v>0</v>
      </c>
      <c r="R5" s="74">
        <v>0</v>
      </c>
      <c r="S5" s="74">
        <v>0</v>
      </c>
      <c r="T5" s="73">
        <v>0</v>
      </c>
      <c r="U5" s="74">
        <v>0</v>
      </c>
      <c r="V5" s="75">
        <v>60</v>
      </c>
      <c r="W5" s="74">
        <v>0</v>
      </c>
      <c r="X5" s="74">
        <v>0</v>
      </c>
      <c r="Y5" s="73">
        <v>60</v>
      </c>
      <c r="Z5" s="74">
        <v>0</v>
      </c>
      <c r="AA5" s="74">
        <v>0</v>
      </c>
      <c r="AB5" s="74">
        <v>0</v>
      </c>
      <c r="AC5" s="74">
        <v>0</v>
      </c>
      <c r="AD5" s="74">
        <v>100</v>
      </c>
      <c r="AE5" s="74">
        <v>100</v>
      </c>
      <c r="AF5" s="74">
        <v>100</v>
      </c>
      <c r="AG5" s="75">
        <v>28</v>
      </c>
      <c r="AH5" s="82">
        <f>SUM(D5:AF5)-H5-V5</f>
        <v>589</v>
      </c>
      <c r="AI5" s="82">
        <f>H5+V5+AG5</f>
        <v>156</v>
      </c>
      <c r="AJ5" s="117">
        <f>AH5+AI5</f>
        <v>745</v>
      </c>
    </row>
    <row r="6" spans="1:36" ht="36.75" customHeight="1">
      <c r="A6" s="108" t="s">
        <v>12</v>
      </c>
      <c r="B6" s="34" t="s">
        <v>213</v>
      </c>
      <c r="C6" s="114" t="s">
        <v>214</v>
      </c>
      <c r="D6" s="68">
        <v>0</v>
      </c>
      <c r="E6" s="68">
        <v>150</v>
      </c>
      <c r="F6" s="3">
        <v>0</v>
      </c>
      <c r="G6" s="3">
        <v>0</v>
      </c>
      <c r="H6" s="19">
        <v>36</v>
      </c>
      <c r="I6" s="3">
        <v>0</v>
      </c>
      <c r="J6" s="3">
        <v>0</v>
      </c>
      <c r="K6" s="3">
        <v>0</v>
      </c>
      <c r="L6" s="68">
        <v>30</v>
      </c>
      <c r="M6" s="3">
        <v>60</v>
      </c>
      <c r="N6" s="3">
        <v>0</v>
      </c>
      <c r="O6" s="3">
        <v>0</v>
      </c>
      <c r="P6" s="3">
        <v>0</v>
      </c>
      <c r="Q6" s="3">
        <v>0</v>
      </c>
      <c r="R6" s="3">
        <v>100</v>
      </c>
      <c r="S6" s="3">
        <v>100</v>
      </c>
      <c r="T6" s="68">
        <v>0</v>
      </c>
      <c r="U6" s="3">
        <v>100</v>
      </c>
      <c r="V6" s="19">
        <v>22</v>
      </c>
      <c r="W6" s="3">
        <v>0</v>
      </c>
      <c r="X6" s="3">
        <v>0</v>
      </c>
      <c r="Y6" s="68">
        <v>100</v>
      </c>
      <c r="Z6" s="3">
        <v>0</v>
      </c>
      <c r="AA6" s="3">
        <v>60</v>
      </c>
      <c r="AB6" s="3">
        <v>100</v>
      </c>
      <c r="AC6" s="3">
        <v>100</v>
      </c>
      <c r="AD6" s="3">
        <v>100</v>
      </c>
      <c r="AE6" s="3">
        <v>100</v>
      </c>
      <c r="AF6" s="3">
        <v>100</v>
      </c>
      <c r="AG6" s="19">
        <v>40</v>
      </c>
      <c r="AH6" s="83">
        <f>SUM(D6:AF6)-H6-V6</f>
        <v>1200</v>
      </c>
      <c r="AI6" s="83">
        <f>H6+V6+AG6</f>
        <v>98</v>
      </c>
      <c r="AJ6" s="192">
        <f>AH6+AI6</f>
        <v>1298</v>
      </c>
    </row>
    <row r="7" spans="1:36" ht="38.25" customHeight="1" thickBot="1">
      <c r="A7" s="118" t="s">
        <v>13</v>
      </c>
      <c r="B7" s="119" t="s">
        <v>215</v>
      </c>
      <c r="C7" s="120" t="s">
        <v>216</v>
      </c>
      <c r="D7" s="69">
        <v>0</v>
      </c>
      <c r="E7" s="69">
        <v>15</v>
      </c>
      <c r="F7" s="7">
        <v>0</v>
      </c>
      <c r="G7" s="7">
        <v>0</v>
      </c>
      <c r="H7" s="21">
        <v>34</v>
      </c>
      <c r="I7" s="7">
        <v>0</v>
      </c>
      <c r="J7" s="7">
        <v>0</v>
      </c>
      <c r="K7" s="7">
        <v>0</v>
      </c>
      <c r="L7" s="69">
        <v>45</v>
      </c>
      <c r="M7" s="7">
        <v>0</v>
      </c>
      <c r="N7" s="7">
        <v>0</v>
      </c>
      <c r="O7" s="7">
        <v>60</v>
      </c>
      <c r="P7" s="7">
        <v>0</v>
      </c>
      <c r="Q7" s="7">
        <v>60</v>
      </c>
      <c r="R7" s="7">
        <v>60</v>
      </c>
      <c r="S7" s="7">
        <v>60</v>
      </c>
      <c r="T7" s="69">
        <v>0</v>
      </c>
      <c r="U7" s="7">
        <v>60</v>
      </c>
      <c r="V7" s="21">
        <v>38</v>
      </c>
      <c r="W7" s="7">
        <v>60</v>
      </c>
      <c r="X7" s="7">
        <v>0</v>
      </c>
      <c r="Y7" s="69">
        <v>100</v>
      </c>
      <c r="Z7" s="7">
        <v>100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  <c r="AG7" s="21">
        <v>46</v>
      </c>
      <c r="AH7" s="193">
        <f>SUM(D7:AF7)-H7-V7</f>
        <v>1220</v>
      </c>
      <c r="AI7" s="193">
        <f>H7+V7+AG7</f>
        <v>118</v>
      </c>
      <c r="AJ7" s="194">
        <f>AH7+AI7</f>
        <v>1338</v>
      </c>
    </row>
    <row r="8" spans="1:36" s="29" customFormat="1" ht="12.75">
      <c r="A8" s="37"/>
      <c r="B8" s="37"/>
      <c r="C8" s="37"/>
      <c r="D8" s="78"/>
      <c r="E8" s="7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ht="12.75">
      <c r="A9" s="28"/>
      <c r="B9" s="28"/>
      <c r="C9" s="28"/>
      <c r="D9" s="79"/>
      <c r="E9" s="7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2.75">
      <c r="A10" s="28"/>
      <c r="B10" s="28"/>
      <c r="C10" s="28"/>
      <c r="D10" s="79"/>
      <c r="E10" s="7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12.75">
      <c r="A11" s="28"/>
      <c r="B11" s="28"/>
      <c r="C11" s="28"/>
      <c r="D11" s="79"/>
      <c r="E11" s="7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12.75">
      <c r="A12" s="28"/>
      <c r="B12" s="28"/>
      <c r="C12" s="28"/>
      <c r="D12" s="79"/>
      <c r="E12" s="7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</sheetData>
  <sheetProtection/>
  <printOptions/>
  <pageMargins left="0.7" right="0.7" top="0.84375" bottom="0.75" header="0.3" footer="0.3"/>
  <pageSetup orientation="landscape" scale="54" r:id="rId1"/>
  <headerFooter>
    <oddHeader>&amp;C&amp;"Times New Roman,Félkövér"&amp;16Gyermeknap Kupa 2017
Felsőfokú verseny
A, A36, A50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"/>
  <sheetViews>
    <sheetView view="pageBreakPreview" zoomScale="60" workbookViewId="0" topLeftCell="C1">
      <selection activeCell="AH2" sqref="AH2"/>
    </sheetView>
  </sheetViews>
  <sheetFormatPr defaultColWidth="9.140625" defaultRowHeight="12.75"/>
  <cols>
    <col min="1" max="1" width="10.28125" style="0" customWidth="1"/>
    <col min="2" max="2" width="25.140625" style="0" customWidth="1"/>
    <col min="3" max="3" width="25.57421875" style="0" bestFit="1" customWidth="1"/>
    <col min="4" max="4" width="5.28125" style="0" customWidth="1"/>
    <col min="5" max="6" width="4.00390625" style="0" bestFit="1" customWidth="1"/>
    <col min="7" max="7" width="4.7109375" style="0" bestFit="1" customWidth="1"/>
    <col min="8" max="8" width="5.421875" style="0" customWidth="1"/>
    <col min="9" max="9" width="5.140625" style="0" customWidth="1"/>
    <col min="10" max="10" width="4.00390625" style="0" bestFit="1" customWidth="1"/>
    <col min="11" max="11" width="4.140625" style="0" bestFit="1" customWidth="1"/>
    <col min="12" max="12" width="5.28125" style="0" bestFit="1" customWidth="1"/>
    <col min="13" max="13" width="5.140625" style="0" bestFit="1" customWidth="1"/>
    <col min="14" max="14" width="6.57421875" style="0" customWidth="1"/>
    <col min="15" max="18" width="4.140625" style="0" bestFit="1" customWidth="1"/>
    <col min="19" max="19" width="4.57421875" style="0" customWidth="1"/>
    <col min="20" max="20" width="4.421875" style="0" customWidth="1"/>
    <col min="21" max="21" width="5.8515625" style="0" customWidth="1"/>
    <col min="22" max="22" width="6.421875" style="0" customWidth="1"/>
    <col min="23" max="23" width="5.57421875" style="0" customWidth="1"/>
    <col min="24" max="24" width="4.140625" style="0" bestFit="1" customWidth="1"/>
    <col min="25" max="25" width="3.8515625" style="0" customWidth="1"/>
    <col min="26" max="26" width="7.28125" style="0" customWidth="1"/>
    <col min="27" max="27" width="8.00390625" style="0" customWidth="1"/>
    <col min="28" max="29" width="9.421875" style="0" bestFit="1" customWidth="1"/>
  </cols>
  <sheetData>
    <row r="1" spans="1:29" ht="185.25" customHeight="1" thickBot="1">
      <c r="A1" s="35" t="s">
        <v>4</v>
      </c>
      <c r="B1" s="36" t="s">
        <v>5</v>
      </c>
      <c r="C1" s="36" t="s">
        <v>35</v>
      </c>
      <c r="D1" s="15" t="s">
        <v>103</v>
      </c>
      <c r="E1" s="15" t="s">
        <v>104</v>
      </c>
      <c r="F1" s="15" t="s">
        <v>217</v>
      </c>
      <c r="G1" s="15" t="s">
        <v>218</v>
      </c>
      <c r="H1" s="15" t="s">
        <v>219</v>
      </c>
      <c r="I1" s="15" t="s">
        <v>220</v>
      </c>
      <c r="J1" s="15" t="s">
        <v>20</v>
      </c>
      <c r="K1" s="15" t="s">
        <v>221</v>
      </c>
      <c r="L1" s="15" t="s">
        <v>222</v>
      </c>
      <c r="M1" s="15" t="s">
        <v>223</v>
      </c>
      <c r="N1" s="15" t="s">
        <v>224</v>
      </c>
      <c r="O1" s="15" t="s">
        <v>225</v>
      </c>
      <c r="P1" s="15" t="s">
        <v>195</v>
      </c>
      <c r="Q1" s="15" t="s">
        <v>117</v>
      </c>
      <c r="R1" s="15" t="s">
        <v>226</v>
      </c>
      <c r="S1" s="15" t="s">
        <v>227</v>
      </c>
      <c r="T1" s="15" t="s">
        <v>228</v>
      </c>
      <c r="U1" s="15" t="s">
        <v>229</v>
      </c>
      <c r="V1" s="15" t="s">
        <v>69</v>
      </c>
      <c r="W1" s="15" t="s">
        <v>29</v>
      </c>
      <c r="X1" s="15" t="s">
        <v>230</v>
      </c>
      <c r="Y1" s="15" t="s">
        <v>231</v>
      </c>
      <c r="Z1" s="15" t="s">
        <v>0</v>
      </c>
      <c r="AA1" s="80" t="s">
        <v>85</v>
      </c>
      <c r="AB1" s="80" t="s">
        <v>2</v>
      </c>
      <c r="AC1" s="115" t="s">
        <v>8</v>
      </c>
    </row>
    <row r="2" spans="1:29" ht="76.5" customHeight="1" thickBot="1">
      <c r="A2" s="103"/>
      <c r="B2" s="43"/>
      <c r="C2" s="43"/>
      <c r="D2" s="61" t="s">
        <v>145</v>
      </c>
      <c r="E2" s="62"/>
      <c r="F2" s="62"/>
      <c r="G2" s="62"/>
      <c r="H2" s="61"/>
      <c r="I2" s="61"/>
      <c r="J2" s="61"/>
      <c r="K2" s="61"/>
      <c r="L2" s="61"/>
      <c r="M2" s="63"/>
      <c r="N2" s="61" t="s">
        <v>237</v>
      </c>
      <c r="O2" s="61" t="s">
        <v>232</v>
      </c>
      <c r="P2" s="63"/>
      <c r="Q2" s="63"/>
      <c r="R2" s="61"/>
      <c r="S2" s="61" t="s">
        <v>194</v>
      </c>
      <c r="T2" s="61"/>
      <c r="U2" s="66"/>
      <c r="V2" s="61"/>
      <c r="W2" s="61" t="s">
        <v>238</v>
      </c>
      <c r="X2" s="61"/>
      <c r="Y2" s="61"/>
      <c r="Z2" s="61" t="s">
        <v>212</v>
      </c>
      <c r="AA2" s="102"/>
      <c r="AB2" s="81"/>
      <c r="AC2" s="116"/>
    </row>
    <row r="3" spans="1:29" ht="48" customHeight="1">
      <c r="A3" s="105" t="s">
        <v>6</v>
      </c>
      <c r="B3" s="89" t="s">
        <v>235</v>
      </c>
      <c r="C3" s="90" t="s">
        <v>236</v>
      </c>
      <c r="D3" s="70">
        <v>0</v>
      </c>
      <c r="E3" s="70">
        <v>0</v>
      </c>
      <c r="F3" s="71">
        <v>0</v>
      </c>
      <c r="G3" s="71">
        <v>0</v>
      </c>
      <c r="H3" s="71">
        <v>0</v>
      </c>
      <c r="I3" s="71">
        <v>0</v>
      </c>
      <c r="J3" s="71">
        <v>0</v>
      </c>
      <c r="K3" s="70">
        <v>0</v>
      </c>
      <c r="L3" s="71">
        <v>0</v>
      </c>
      <c r="M3" s="71">
        <v>0</v>
      </c>
      <c r="N3" s="72">
        <v>22</v>
      </c>
      <c r="O3" s="71">
        <v>0</v>
      </c>
      <c r="P3" s="71">
        <v>0</v>
      </c>
      <c r="Q3" s="71">
        <v>0</v>
      </c>
      <c r="R3" s="71">
        <v>0</v>
      </c>
      <c r="S3" s="70">
        <v>30</v>
      </c>
      <c r="T3" s="71">
        <v>0</v>
      </c>
      <c r="U3" s="71">
        <v>0</v>
      </c>
      <c r="V3" s="71">
        <v>0</v>
      </c>
      <c r="W3" s="72">
        <v>42</v>
      </c>
      <c r="X3" s="70">
        <v>0</v>
      </c>
      <c r="Y3" s="71">
        <v>0</v>
      </c>
      <c r="Z3" s="72">
        <v>0</v>
      </c>
      <c r="AA3" s="121">
        <f>SUM(D3:Y3)-N3-W3</f>
        <v>30</v>
      </c>
      <c r="AB3" s="121">
        <f>N3+W3+Z3</f>
        <v>64</v>
      </c>
      <c r="AC3" s="122">
        <f aca="true" t="shared" si="0" ref="AC3:AC9">AA3+AB3</f>
        <v>94</v>
      </c>
    </row>
    <row r="4" spans="1:29" ht="52.5" customHeight="1">
      <c r="A4" s="107" t="s">
        <v>10</v>
      </c>
      <c r="B4" s="96" t="s">
        <v>239</v>
      </c>
      <c r="C4" s="97" t="s">
        <v>240</v>
      </c>
      <c r="D4" s="98">
        <v>0</v>
      </c>
      <c r="E4" s="98">
        <v>15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8">
        <v>0</v>
      </c>
      <c r="L4" s="99">
        <v>0</v>
      </c>
      <c r="M4" s="99">
        <v>0</v>
      </c>
      <c r="N4" s="100">
        <v>96</v>
      </c>
      <c r="O4" s="99">
        <v>0</v>
      </c>
      <c r="P4" s="99">
        <v>0</v>
      </c>
      <c r="Q4" s="99">
        <v>0</v>
      </c>
      <c r="R4" s="99">
        <v>60</v>
      </c>
      <c r="S4" s="98">
        <v>60</v>
      </c>
      <c r="T4" s="99">
        <v>0</v>
      </c>
      <c r="U4" s="99">
        <v>0</v>
      </c>
      <c r="V4" s="99">
        <v>0</v>
      </c>
      <c r="W4" s="100">
        <v>28</v>
      </c>
      <c r="X4" s="98">
        <v>0</v>
      </c>
      <c r="Y4" s="99">
        <v>0</v>
      </c>
      <c r="Z4" s="100">
        <v>0</v>
      </c>
      <c r="AA4" s="82">
        <f aca="true" t="shared" si="1" ref="AA4:AA9">SUM(D4:Y4)-N4-W4</f>
        <v>135</v>
      </c>
      <c r="AB4" s="82">
        <f aca="true" t="shared" si="2" ref="AB4:AB9">N4+W4+Z4</f>
        <v>124</v>
      </c>
      <c r="AC4" s="117">
        <f t="shared" si="0"/>
        <v>259</v>
      </c>
    </row>
    <row r="5" spans="1:29" ht="35.25" customHeight="1">
      <c r="A5" s="107" t="s">
        <v>7</v>
      </c>
      <c r="B5" s="91" t="s">
        <v>241</v>
      </c>
      <c r="C5" s="92" t="s">
        <v>242</v>
      </c>
      <c r="D5" s="73">
        <v>0</v>
      </c>
      <c r="E5" s="73">
        <v>15</v>
      </c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8">
        <v>0</v>
      </c>
      <c r="L5" s="99">
        <v>0</v>
      </c>
      <c r="M5" s="99">
        <v>0</v>
      </c>
      <c r="N5" s="75">
        <v>36</v>
      </c>
      <c r="O5" s="74">
        <v>0</v>
      </c>
      <c r="P5" s="74">
        <v>0</v>
      </c>
      <c r="Q5" s="74">
        <v>0</v>
      </c>
      <c r="R5" s="74">
        <v>60</v>
      </c>
      <c r="S5" s="73">
        <v>45</v>
      </c>
      <c r="T5" s="74">
        <v>0</v>
      </c>
      <c r="U5" s="74">
        <v>60</v>
      </c>
      <c r="V5" s="74">
        <v>0</v>
      </c>
      <c r="W5" s="75">
        <v>58</v>
      </c>
      <c r="X5" s="73">
        <v>0</v>
      </c>
      <c r="Y5" s="74">
        <v>0</v>
      </c>
      <c r="Z5" s="75">
        <v>6</v>
      </c>
      <c r="AA5" s="82">
        <f>SUM(D5:Y5)-N5-W5</f>
        <v>180</v>
      </c>
      <c r="AB5" s="82">
        <f t="shared" si="2"/>
        <v>100</v>
      </c>
      <c r="AC5" s="117">
        <f t="shared" si="0"/>
        <v>280</v>
      </c>
    </row>
    <row r="6" spans="1:29" ht="49.5" customHeight="1">
      <c r="A6" s="109" t="s">
        <v>12</v>
      </c>
      <c r="B6" s="94" t="s">
        <v>243</v>
      </c>
      <c r="C6" s="95" t="s">
        <v>244</v>
      </c>
      <c r="D6" s="68">
        <v>4</v>
      </c>
      <c r="E6" s="68">
        <v>45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6">
        <v>0</v>
      </c>
      <c r="L6" s="195">
        <v>0</v>
      </c>
      <c r="M6" s="195">
        <v>0</v>
      </c>
      <c r="N6" s="19">
        <v>42</v>
      </c>
      <c r="O6" s="3">
        <v>0</v>
      </c>
      <c r="P6" s="3">
        <v>0</v>
      </c>
      <c r="Q6" s="3">
        <v>0</v>
      </c>
      <c r="R6" s="3">
        <v>0</v>
      </c>
      <c r="S6" s="68">
        <v>45</v>
      </c>
      <c r="T6" s="195">
        <v>0</v>
      </c>
      <c r="U6" s="195">
        <v>0</v>
      </c>
      <c r="V6" s="195">
        <v>0</v>
      </c>
      <c r="W6" s="19">
        <v>84</v>
      </c>
      <c r="X6" s="68">
        <v>0</v>
      </c>
      <c r="Y6" s="3">
        <v>60</v>
      </c>
      <c r="Z6" s="19">
        <v>22</v>
      </c>
      <c r="AA6" s="83">
        <f>SUM(D6:Y6)-N6-W6</f>
        <v>154</v>
      </c>
      <c r="AB6" s="83">
        <f t="shared" si="2"/>
        <v>148</v>
      </c>
      <c r="AC6" s="192">
        <f t="shared" si="0"/>
        <v>302</v>
      </c>
    </row>
    <row r="7" spans="1:29" ht="35.25" customHeight="1">
      <c r="A7" s="109" t="s">
        <v>13</v>
      </c>
      <c r="B7" s="94" t="s">
        <v>245</v>
      </c>
      <c r="C7" s="95" t="s">
        <v>246</v>
      </c>
      <c r="D7" s="67">
        <v>0</v>
      </c>
      <c r="E7" s="67">
        <v>75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67">
        <v>60</v>
      </c>
      <c r="L7" s="5">
        <v>0</v>
      </c>
      <c r="M7" s="5">
        <v>0</v>
      </c>
      <c r="N7" s="20">
        <v>30</v>
      </c>
      <c r="O7" s="5">
        <v>0</v>
      </c>
      <c r="P7" s="5">
        <v>0</v>
      </c>
      <c r="Q7" s="5">
        <v>0</v>
      </c>
      <c r="R7" s="5">
        <v>0</v>
      </c>
      <c r="S7" s="67">
        <v>75</v>
      </c>
      <c r="T7" s="5">
        <v>60</v>
      </c>
      <c r="U7" s="5">
        <v>60</v>
      </c>
      <c r="V7" s="5">
        <v>0</v>
      </c>
      <c r="W7" s="20">
        <v>94</v>
      </c>
      <c r="X7" s="67">
        <v>30</v>
      </c>
      <c r="Y7" s="5">
        <v>0</v>
      </c>
      <c r="Z7" s="20">
        <v>0</v>
      </c>
      <c r="AA7" s="83">
        <f t="shared" si="1"/>
        <v>360</v>
      </c>
      <c r="AB7" s="83">
        <f t="shared" si="2"/>
        <v>124</v>
      </c>
      <c r="AC7" s="192">
        <f t="shared" si="0"/>
        <v>484</v>
      </c>
    </row>
    <row r="8" spans="1:29" ht="49.5" customHeight="1">
      <c r="A8" s="189" t="s">
        <v>14</v>
      </c>
      <c r="B8" s="94" t="s">
        <v>247</v>
      </c>
      <c r="C8" s="95" t="s">
        <v>248</v>
      </c>
      <c r="D8" s="67">
        <v>0</v>
      </c>
      <c r="E8" s="67">
        <v>30</v>
      </c>
      <c r="F8" s="5">
        <v>0</v>
      </c>
      <c r="G8" s="5">
        <v>60</v>
      </c>
      <c r="H8" s="5">
        <v>0</v>
      </c>
      <c r="I8" s="5">
        <v>0</v>
      </c>
      <c r="J8" s="5">
        <v>0</v>
      </c>
      <c r="K8" s="67">
        <v>60</v>
      </c>
      <c r="L8" s="5">
        <v>0</v>
      </c>
      <c r="M8" s="5">
        <v>0</v>
      </c>
      <c r="N8" s="20">
        <v>48</v>
      </c>
      <c r="O8" s="5">
        <v>0</v>
      </c>
      <c r="P8" s="5">
        <v>0</v>
      </c>
      <c r="Q8" s="5">
        <v>60</v>
      </c>
      <c r="R8" s="5">
        <v>0</v>
      </c>
      <c r="S8" s="67">
        <v>45</v>
      </c>
      <c r="T8" s="5">
        <v>0</v>
      </c>
      <c r="U8" s="5">
        <v>0</v>
      </c>
      <c r="V8" s="5">
        <v>0</v>
      </c>
      <c r="W8" s="20">
        <v>200</v>
      </c>
      <c r="X8" s="67">
        <v>30</v>
      </c>
      <c r="Y8" s="5">
        <v>0</v>
      </c>
      <c r="Z8" s="20">
        <v>98</v>
      </c>
      <c r="AA8" s="197">
        <f t="shared" si="1"/>
        <v>285</v>
      </c>
      <c r="AB8" s="197">
        <f t="shared" si="2"/>
        <v>346</v>
      </c>
      <c r="AC8" s="198">
        <f t="shared" si="0"/>
        <v>631</v>
      </c>
    </row>
    <row r="9" spans="1:29" ht="39.75" customHeight="1" thickBot="1">
      <c r="A9" s="118" t="s">
        <v>11</v>
      </c>
      <c r="B9" s="119" t="s">
        <v>233</v>
      </c>
      <c r="C9" s="120" t="s">
        <v>234</v>
      </c>
      <c r="D9" s="69">
        <v>0</v>
      </c>
      <c r="E9" s="69">
        <v>60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69">
        <v>0</v>
      </c>
      <c r="L9" s="7">
        <v>0</v>
      </c>
      <c r="M9" s="7">
        <v>100</v>
      </c>
      <c r="N9" s="21">
        <v>72</v>
      </c>
      <c r="O9" s="7">
        <v>0</v>
      </c>
      <c r="P9" s="7">
        <v>0</v>
      </c>
      <c r="Q9" s="7">
        <v>60</v>
      </c>
      <c r="R9" s="7">
        <v>60</v>
      </c>
      <c r="S9" s="69">
        <v>90</v>
      </c>
      <c r="T9" s="7">
        <v>0</v>
      </c>
      <c r="U9" s="7">
        <v>60</v>
      </c>
      <c r="V9" s="7">
        <v>60</v>
      </c>
      <c r="W9" s="21">
        <v>80</v>
      </c>
      <c r="X9" s="69">
        <v>30</v>
      </c>
      <c r="Y9" s="7">
        <v>0</v>
      </c>
      <c r="Z9" s="21">
        <v>0</v>
      </c>
      <c r="AA9" s="193">
        <f t="shared" si="1"/>
        <v>520</v>
      </c>
      <c r="AB9" s="193">
        <f t="shared" si="2"/>
        <v>152</v>
      </c>
      <c r="AC9" s="194">
        <f t="shared" si="0"/>
        <v>672</v>
      </c>
    </row>
    <row r="10" spans="1:29" s="29" customFormat="1" ht="12.75">
      <c r="A10" s="37"/>
      <c r="B10" s="37"/>
      <c r="C10" s="37"/>
      <c r="D10" s="78"/>
      <c r="E10" s="7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2.75">
      <c r="A11" s="28"/>
      <c r="B11" s="28"/>
      <c r="C11" s="28"/>
      <c r="D11" s="79"/>
      <c r="E11" s="7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2.75">
      <c r="A12" s="28"/>
      <c r="B12" s="28"/>
      <c r="C12" s="28"/>
      <c r="D12" s="79"/>
      <c r="E12" s="7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28"/>
      <c r="B13" s="28"/>
      <c r="C13" s="28"/>
      <c r="D13" s="79"/>
      <c r="E13" s="7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28"/>
      <c r="B14" s="28"/>
      <c r="C14" s="28"/>
      <c r="D14" s="79"/>
      <c r="E14" s="7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</sheetData>
  <sheetProtection/>
  <printOptions/>
  <pageMargins left="0.7" right="0.7" top="1.155" bottom="0.75" header="0.3" footer="0.3"/>
  <pageSetup horizontalDpi="600" verticalDpi="600" orientation="landscape" paperSize="9" scale="66" r:id="rId1"/>
  <headerFooter>
    <oddHeader>&amp;C&amp;"Times New Roman,Félkövér"&amp;16Gyermeknap Kupa 2017
Felsőfokú verseny
A60, A70, A80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2016-06-07T22:27:44Z</cp:lastPrinted>
  <dcterms:created xsi:type="dcterms:W3CDTF">2001-03-10T07:36:05Z</dcterms:created>
  <dcterms:modified xsi:type="dcterms:W3CDTF">2017-06-22T20:41:21Z</dcterms:modified>
  <cp:category/>
  <cp:version/>
  <cp:contentType/>
  <cp:contentStatus/>
</cp:coreProperties>
</file>