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0"/>
  </bookViews>
  <sheets>
    <sheet name="A csoport" sheetId="1" r:id="rId1"/>
    <sheet name="B csoport " sheetId="2" r:id="rId2"/>
    <sheet name="családi kategória" sheetId="3" r:id="rId3"/>
    <sheet name="Alapfok" sheetId="4" r:id="rId4"/>
    <sheet name="tanfolyam" sheetId="5" r:id="rId5"/>
  </sheets>
  <definedNames>
    <definedName name="_xlnm.Print_Area" localSheetId="0">'A csoport'!$A$1:$AW$10</definedName>
    <definedName name="_xlnm.Print_Area" localSheetId="1">'B csoport '!$A$1:$AW$17</definedName>
    <definedName name="_xlnm.Print_Area" localSheetId="2">'családi kategória'!$A$1:$AW$11</definedName>
  </definedNames>
  <calcPr fullCalcOnLoad="1"/>
</workbook>
</file>

<file path=xl/sharedStrings.xml><?xml version="1.0" encoding="utf-8"?>
<sst xmlns="http://schemas.openxmlformats.org/spreadsheetml/2006/main" count="411" uniqueCount="204">
  <si>
    <t>cél</t>
  </si>
  <si>
    <t>bója hiba</t>
  </si>
  <si>
    <t>idő hiba</t>
  </si>
  <si>
    <t>Versenyző</t>
  </si>
  <si>
    <t>Helyezés</t>
  </si>
  <si>
    <t>Csapatnév</t>
  </si>
  <si>
    <t>I.</t>
  </si>
  <si>
    <t>III.</t>
  </si>
  <si>
    <t>össz hibapont</t>
  </si>
  <si>
    <t>8.</t>
  </si>
  <si>
    <t>II.</t>
  </si>
  <si>
    <t>7.</t>
  </si>
  <si>
    <t>4.</t>
  </si>
  <si>
    <t>5.</t>
  </si>
  <si>
    <t>6.</t>
  </si>
  <si>
    <t>vvv. Turbócsigák</t>
  </si>
  <si>
    <t>9.</t>
  </si>
  <si>
    <t>10.</t>
  </si>
  <si>
    <t>11.</t>
  </si>
  <si>
    <t>Béres Cseppek</t>
  </si>
  <si>
    <t>Szögbelövők</t>
  </si>
  <si>
    <t>Maci</t>
  </si>
  <si>
    <t>11. gödör</t>
  </si>
  <si>
    <t>14. gödör</t>
  </si>
  <si>
    <t>Szuper négyes</t>
  </si>
  <si>
    <t>Látrányiné Halász Ágnes
Látrányi Zsolt
Látrányi Dániel
Látrányi Bálint</t>
  </si>
  <si>
    <t>Magyar Lajos
Magyar Emőke</t>
  </si>
  <si>
    <t xml:space="preserve">Budapest bajnokság
 alapfokú kategória
</t>
  </si>
  <si>
    <t>feladat hiba</t>
  </si>
  <si>
    <t>7. szikla</t>
  </si>
  <si>
    <t>12. gödör</t>
  </si>
  <si>
    <t>13. gödör</t>
  </si>
  <si>
    <t>16. gödör</t>
  </si>
  <si>
    <t>21. gödör</t>
  </si>
  <si>
    <t>Simon's cats</t>
  </si>
  <si>
    <t>Csókási Zsolt
Csókásiné Oláh Andrea</t>
  </si>
  <si>
    <t>Gránicz János</t>
  </si>
  <si>
    <t>CUHA</t>
  </si>
  <si>
    <t>Béres Vilmos
Kutasi Lajos</t>
  </si>
  <si>
    <t>Szabó Endre
Dr. Hegedűs Nóra</t>
  </si>
  <si>
    <t>Túramanók</t>
  </si>
  <si>
    <t>Abaffy Károly
Nemes Rita
Bartha Enikő
Abaffy Kamilla
Abaffy Kornél</t>
  </si>
  <si>
    <t>1. szikla</t>
  </si>
  <si>
    <t>2. romos épület</t>
  </si>
  <si>
    <t>3. nagy gödör</t>
  </si>
  <si>
    <t>4. árok  vége</t>
  </si>
  <si>
    <t>5. határkő</t>
  </si>
  <si>
    <t>6. romos épület</t>
  </si>
  <si>
    <t>8. időmérő állomás</t>
  </si>
  <si>
    <t>45 p</t>
  </si>
  <si>
    <t>9. szikla</t>
  </si>
  <si>
    <t>10. gödör</t>
  </si>
  <si>
    <t>14. térkép jel</t>
  </si>
  <si>
    <t>15. dombok</t>
  </si>
  <si>
    <t>17. sziklás gödör</t>
  </si>
  <si>
    <t>18. időmérő állomás</t>
  </si>
  <si>
    <t>18. irányszögmérés</t>
  </si>
  <si>
    <t>19. gödör</t>
  </si>
  <si>
    <t>60 p</t>
  </si>
  <si>
    <t>20. földletörés</t>
  </si>
  <si>
    <r>
      <t>197</t>
    </r>
    <r>
      <rPr>
        <b/>
        <vertAlign val="superscript"/>
        <sz val="11"/>
        <rFont val="Times New Roman"/>
        <family val="1"/>
      </rPr>
      <t xml:space="preserve"> o</t>
    </r>
  </si>
  <si>
    <t>21. szikla</t>
  </si>
  <si>
    <t>22. jellegfa + szikla</t>
  </si>
  <si>
    <t>23. szikla</t>
  </si>
  <si>
    <t>24. szikla</t>
  </si>
  <si>
    <t>25. gödör</t>
  </si>
  <si>
    <t>26. nyiladék</t>
  </si>
  <si>
    <t>27. távolságmérés</t>
  </si>
  <si>
    <t>248 m</t>
  </si>
  <si>
    <t>Rajt: szintvonal követés</t>
  </si>
  <si>
    <t>19. ep</t>
  </si>
  <si>
    <t>V</t>
  </si>
  <si>
    <t>Moltári</t>
  </si>
  <si>
    <t>Green Wolf</t>
  </si>
  <si>
    <t>Wolf Péter
Wolf Dávid
Wolf Judit</t>
  </si>
  <si>
    <t>Vajda család</t>
  </si>
  <si>
    <t>Vajda Lili
Vajda Vilmos
Vajda József
Szabó Enikő</t>
  </si>
  <si>
    <t>Kopaszok</t>
  </si>
  <si>
    <t>Fenyvesi Gábor
Szalay Gergely
Zsámba Zsuzsanna</t>
  </si>
  <si>
    <t>Andrások</t>
  </si>
  <si>
    <t>Szatmári András Zoltán
Szatmári András</t>
  </si>
  <si>
    <t>Molnár Tamás
Molnár Anetta
Molnár Milán
Molnár Ilián</t>
  </si>
  <si>
    <t>No-name</t>
  </si>
  <si>
    <t>Sütő Márton
Sütő Roland</t>
  </si>
  <si>
    <t>Túrabékák / Legendary</t>
  </si>
  <si>
    <t>Komlósi András Miklós
Kass Andrea</t>
  </si>
  <si>
    <t>Rakusz Ádám
Szelényi Andrea
Rakusz Rezeda</t>
  </si>
  <si>
    <t>12.</t>
  </si>
  <si>
    <t>13.</t>
  </si>
  <si>
    <t>14.</t>
  </si>
  <si>
    <t>1-2-3 OTSE</t>
  </si>
  <si>
    <t>Kovácsné Zsoldos Ilona
Szerencsy Kálmánné</t>
  </si>
  <si>
    <t>4-ek</t>
  </si>
  <si>
    <t>Kovács Gabriella
Kovács Jakab
Káplán Meggie
Schlesinger Nikolett</t>
  </si>
  <si>
    <t>OTSE</t>
  </si>
  <si>
    <t>Lelkes Péter 
Lelkes Péterné
+ 10 fő</t>
  </si>
  <si>
    <t>Milánkovich család</t>
  </si>
  <si>
    <t>Milánkovich András
Milánkovich A. Nelli
Szabó Zsófia
Milánkovich Eleonóra
Milánkovich Viktória</t>
  </si>
  <si>
    <t>versenyző</t>
  </si>
  <si>
    <t>menetidő számolás</t>
  </si>
  <si>
    <t>szintvonal követés</t>
  </si>
  <si>
    <t>1. gödör</t>
  </si>
  <si>
    <t>2. gödör</t>
  </si>
  <si>
    <t>3. domb</t>
  </si>
  <si>
    <t>4. nagy gödör</t>
  </si>
  <si>
    <t>5. sziklás gödör</t>
  </si>
  <si>
    <t>6. gödör</t>
  </si>
  <si>
    <t>7. gödör</t>
  </si>
  <si>
    <t>8. szikla</t>
  </si>
  <si>
    <t>9. nagy gödör</t>
  </si>
  <si>
    <t>10. sziklák</t>
  </si>
  <si>
    <t>12. nagy árok</t>
  </si>
  <si>
    <t>13. határkő</t>
  </si>
  <si>
    <t>14. romos ápület</t>
  </si>
  <si>
    <t>15. szikla</t>
  </si>
  <si>
    <t>17. szikla</t>
  </si>
  <si>
    <t>18. szikla</t>
  </si>
  <si>
    <t>20. szárazárok</t>
  </si>
  <si>
    <t>22. határkő</t>
  </si>
  <si>
    <t>23. dombok</t>
  </si>
  <si>
    <t>25. árok széle</t>
  </si>
  <si>
    <t>26. pihenő</t>
  </si>
  <si>
    <t>27. szikla gödör</t>
  </si>
  <si>
    <t>28. irányszög mérés</t>
  </si>
  <si>
    <t>29. gödör</t>
  </si>
  <si>
    <t>30. szikla</t>
  </si>
  <si>
    <t>31. szikla</t>
  </si>
  <si>
    <t>32. szikla</t>
  </si>
  <si>
    <t>33. szikla</t>
  </si>
  <si>
    <t>34. nyiladék</t>
  </si>
  <si>
    <t>35. távolságmérés</t>
  </si>
  <si>
    <t>9 p</t>
  </si>
  <si>
    <r>
      <t>197</t>
    </r>
    <r>
      <rPr>
        <b/>
        <vertAlign val="superscript"/>
        <sz val="11"/>
        <rFont val="Times New Roman"/>
        <family val="1"/>
      </rPr>
      <t xml:space="preserve"> 0</t>
    </r>
  </si>
  <si>
    <t>csapatnév</t>
  </si>
  <si>
    <t>16. időmérő állomás</t>
  </si>
  <si>
    <t>28. időmérő állomás</t>
  </si>
  <si>
    <t>65 p</t>
  </si>
  <si>
    <t>idő</t>
  </si>
  <si>
    <t>Varga F. Zoltán</t>
  </si>
  <si>
    <t>Mónika és a három királyok</t>
  </si>
  <si>
    <t>Király Zoltán
Király Mónika
Király Dániel
Király Zsolt</t>
  </si>
  <si>
    <t>Kucsera Krisztián
Kucsera Panna
Kucsera Bence
Kucseráné Dániel Tímea
Bodza kutya</t>
  </si>
  <si>
    <t>Ötösfogat</t>
  </si>
  <si>
    <t>Puskásné Vízhányó Eszter
Puskás Zoltán
Puskás András
Puskás Tamás</t>
  </si>
  <si>
    <t xml:space="preserve">Csókási </t>
  </si>
  <si>
    <t>Zsivány hármas</t>
  </si>
  <si>
    <t>Baric Ádám
Baric Ábel</t>
  </si>
  <si>
    <t>Vadmalacok</t>
  </si>
  <si>
    <t>Kincses Sándor
Kincses Tamara
Kincses Tamás
Kincses Judit</t>
  </si>
  <si>
    <t>40 p</t>
  </si>
  <si>
    <t>Bert-Esély SE</t>
  </si>
  <si>
    <t>Beke Krisztina
Székely Ádám</t>
  </si>
  <si>
    <t>Mindenféle Kócsagok</t>
  </si>
  <si>
    <t>Horváth-Takács Róbert
Nyári Virág
Horváth-Takács Olívia</t>
  </si>
  <si>
    <t>Bója vadászok</t>
  </si>
  <si>
    <t>Silye Imre</t>
  </si>
  <si>
    <t>Fehérvári Máté
Mészáros Gabriella</t>
  </si>
  <si>
    <t>BEAC</t>
  </si>
  <si>
    <t>Hegedűs András</t>
  </si>
  <si>
    <t>Németh Anna</t>
  </si>
  <si>
    <t>Marx István</t>
  </si>
  <si>
    <t>Bogi</t>
  </si>
  <si>
    <t>Bohus Anita
Gizella Zoltán</t>
  </si>
  <si>
    <t>A Ravasz és az Agy</t>
  </si>
  <si>
    <t>Pogáts Dávid
Tóth Kornél</t>
  </si>
  <si>
    <t>Kőbonzó</t>
  </si>
  <si>
    <t>Heidinger Tibor
Morovik Attila</t>
  </si>
  <si>
    <t>J+J</t>
  </si>
  <si>
    <t>Galajda János
Galajda Jánosné</t>
  </si>
  <si>
    <t>MVM-5</t>
  </si>
  <si>
    <t>dr. Kozubovics Dana
Ugrin András
Mórocz Adrien
Mórocz Vivien</t>
  </si>
  <si>
    <t>Jólfésűlt Úriemberek</t>
  </si>
  <si>
    <t>Bruckner Viktor</t>
  </si>
  <si>
    <t>Rácz Sándor</t>
  </si>
  <si>
    <t>Gazdag család</t>
  </si>
  <si>
    <t>KIK</t>
  </si>
  <si>
    <t>Szaszó</t>
  </si>
  <si>
    <t>CSIBU</t>
  </si>
  <si>
    <t>Csizmadia Gyöngyi
Bugyi Attila</t>
  </si>
  <si>
    <t>Rózsa Gábor
Varga Andrea</t>
  </si>
  <si>
    <t>Gazdag László
Gazdag Lászlóné</t>
  </si>
  <si>
    <t>Szabó József Péter
Szabó József Péterné</t>
  </si>
  <si>
    <t>tanfolyam</t>
  </si>
  <si>
    <t>16. pad</t>
  </si>
  <si>
    <t>28. kilátó</t>
  </si>
  <si>
    <t>BTSSZ</t>
  </si>
  <si>
    <t>Serbán Viktor</t>
  </si>
  <si>
    <t>Csöme Eszter</t>
  </si>
  <si>
    <t>Hózensteiner Szabolcs</t>
  </si>
  <si>
    <t>Póda Péter</t>
  </si>
  <si>
    <t>Levánszky Mónika</t>
  </si>
  <si>
    <t>Szarka Noémi</t>
  </si>
  <si>
    <t>Szilágyi Zsuzsanna</t>
  </si>
  <si>
    <t>Budapesti Tájékozódási Túrabajnokság
 A csoport</t>
  </si>
  <si>
    <t>Országos Középfokú Tájékozódási Túrabajnokság 
A csoport</t>
  </si>
  <si>
    <t>-</t>
  </si>
  <si>
    <t>Budapesti Tájékozódási Túrabajnokság
 B csoport</t>
  </si>
  <si>
    <t>Országos Középfokú Tájékozódási Túrabajnokság 
B csoport</t>
  </si>
  <si>
    <t>Budapesti Tájékozódási Túrabajnokság
családi kategória</t>
  </si>
  <si>
    <t>Országos Középfokú Tájékozódási Túrabajnokság 
családi kategória</t>
  </si>
  <si>
    <t xml:space="preserve">8. </t>
  </si>
  <si>
    <t>15.</t>
  </si>
  <si>
    <t>Maci*</t>
  </si>
  <si>
    <t>Megjegyzés: A Maci csapat a Budapesti Tájékozódási Túrabajnokságban a családi kategóriában versenyzik, míg az Országos Középfokú Tájékozódási Túrabajnokságban a B csoportban. Ezért szerepel mind a két táblázatban.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</si>
</sst>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[$€-2]\ #\ ##,000_);[Red]\([$€-2]\ #\ ##,0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6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7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2"/>
      <color indexed="52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sz val="11"/>
      <color theme="1"/>
      <name val="Times New Roman"/>
      <family val="1"/>
    </font>
    <font>
      <sz val="11"/>
      <color theme="9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textRotation="90" wrapText="1"/>
    </xf>
    <xf numFmtId="0" fontId="13" fillId="34" borderId="13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0" fontId="13" fillId="37" borderId="15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textRotation="90" wrapText="1"/>
    </xf>
    <xf numFmtId="0" fontId="53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53" fillId="38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center"/>
    </xf>
    <xf numFmtId="0" fontId="11" fillId="36" borderId="11" xfId="0" applyFont="1" applyFill="1" applyBorder="1" applyAlignment="1">
      <alignment wrapText="1"/>
    </xf>
    <xf numFmtId="0" fontId="10" fillId="36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textRotation="90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center" vertical="center" wrapText="1"/>
    </xf>
    <xf numFmtId="20" fontId="13" fillId="9" borderId="16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left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left" vertical="center" wrapText="1"/>
    </xf>
    <xf numFmtId="0" fontId="53" fillId="38" borderId="17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wrapText="1"/>
    </xf>
    <xf numFmtId="0" fontId="8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0" fontId="11" fillId="38" borderId="26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3" fillId="38" borderId="16" xfId="0" applyNumberFormat="1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textRotation="90" wrapText="1"/>
    </xf>
    <xf numFmtId="0" fontId="11" fillId="38" borderId="23" xfId="0" applyFont="1" applyFill="1" applyBorder="1" applyAlignment="1">
      <alignment horizontal="center" vertical="center" textRotation="90" wrapText="1"/>
    </xf>
    <xf numFmtId="0" fontId="13" fillId="38" borderId="16" xfId="0" applyFont="1" applyFill="1" applyBorder="1" applyAlignment="1">
      <alignment horizontal="center" vertical="center" textRotation="90" wrapText="1"/>
    </xf>
    <xf numFmtId="0" fontId="14" fillId="38" borderId="1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textRotation="90" wrapText="1"/>
    </xf>
    <xf numFmtId="0" fontId="13" fillId="34" borderId="29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textRotation="90" wrapText="1"/>
    </xf>
    <xf numFmtId="0" fontId="11" fillId="38" borderId="23" xfId="0" applyFont="1" applyFill="1" applyBorder="1" applyAlignment="1">
      <alignment horizontal="center" vertical="center" textRotation="90" wrapText="1"/>
    </xf>
    <xf numFmtId="0" fontId="13" fillId="38" borderId="16" xfId="0" applyFont="1" applyFill="1" applyBorder="1" applyAlignment="1">
      <alignment horizontal="center" vertical="center" textRotation="90" wrapText="1"/>
    </xf>
    <xf numFmtId="0" fontId="14" fillId="38" borderId="16" xfId="0" applyFont="1" applyFill="1" applyBorder="1" applyAlignment="1">
      <alignment horizontal="center" vertical="center" wrapText="1"/>
    </xf>
    <xf numFmtId="49" fontId="13" fillId="38" borderId="16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7" borderId="3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37" borderId="27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textRotation="90" wrapText="1"/>
    </xf>
    <xf numFmtId="0" fontId="8" fillId="36" borderId="20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11" fillId="0" borderId="20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13" fillId="0" borderId="23" xfId="0" applyFont="1" applyFill="1" applyBorder="1" applyAlignment="1">
      <alignment horizontal="center" textRotation="90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2" fontId="13" fillId="36" borderId="30" xfId="0" applyNumberFormat="1" applyFont="1" applyFill="1" applyBorder="1" applyAlignment="1">
      <alignment horizontal="center" vertical="center" wrapText="1"/>
    </xf>
    <xf numFmtId="2" fontId="13" fillId="36" borderId="27" xfId="0" applyNumberFormat="1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textRotation="90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36" borderId="26" xfId="0" applyFont="1" applyFill="1" applyBorder="1" applyAlignment="1">
      <alignment horizontal="center" vertical="center" wrapText="1"/>
    </xf>
    <xf numFmtId="0" fontId="53" fillId="36" borderId="45" xfId="0" applyFont="1" applyFill="1" applyBorder="1" applyAlignment="1">
      <alignment horizontal="center" vertical="center" wrapText="1"/>
    </xf>
    <xf numFmtId="0" fontId="53" fillId="34" borderId="45" xfId="0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 horizontal="center" vertical="center"/>
    </xf>
    <xf numFmtId="0" fontId="53" fillId="37" borderId="4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38" borderId="13" xfId="0" applyNumberFormat="1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textRotation="90" wrapText="1"/>
    </xf>
    <xf numFmtId="0" fontId="11" fillId="38" borderId="32" xfId="0" applyFont="1" applyFill="1" applyBorder="1" applyAlignment="1">
      <alignment horizontal="center" vertical="center" textRotation="90" wrapText="1"/>
    </xf>
    <xf numFmtId="0" fontId="13" fillId="38" borderId="13" xfId="0" applyFont="1" applyFill="1" applyBorder="1" applyAlignment="1">
      <alignment horizontal="center" vertical="center" textRotation="90" wrapText="1"/>
    </xf>
    <xf numFmtId="0" fontId="14" fillId="38" borderId="1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 wrapText="1"/>
    </xf>
    <xf numFmtId="2" fontId="8" fillId="0" borderId="51" xfId="0" applyNumberFormat="1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textRotation="90" wrapText="1"/>
    </xf>
    <xf numFmtId="2" fontId="8" fillId="0" borderId="50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2" fontId="8" fillId="0" borderId="39" xfId="0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8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8"/>
  <sheetViews>
    <sheetView tabSelected="1" zoomScale="75" zoomScaleNormal="75" zoomScaleSheetLayoutView="70" zoomScalePageLayoutView="60" workbookViewId="0" topLeftCell="A1">
      <selection activeCell="AD14" sqref="AD14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27.14062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19" width="5.28125" style="5" customWidth="1"/>
    <col min="20" max="20" width="4.8515625" style="5" customWidth="1"/>
    <col min="21" max="22" width="5.28125" style="5" customWidth="1"/>
    <col min="23" max="27" width="6.140625" style="5" bestFit="1" customWidth="1"/>
    <col min="28" max="28" width="6.140625" style="5" customWidth="1"/>
    <col min="29" max="30" width="6.140625" style="5" bestFit="1" customWidth="1"/>
    <col min="31" max="31" width="6.140625" style="6" bestFit="1" customWidth="1"/>
    <col min="32" max="32" width="6.140625" style="5" customWidth="1"/>
    <col min="33" max="33" width="5.28125" style="5" customWidth="1"/>
    <col min="34" max="34" width="6.8515625" style="5" customWidth="1"/>
    <col min="35" max="37" width="5.28125" style="5" customWidth="1"/>
    <col min="38" max="38" width="6.8515625" style="5" customWidth="1"/>
    <col min="39" max="40" width="6.57421875" style="2" customWidth="1"/>
    <col min="41" max="41" width="8.8515625" style="2" customWidth="1"/>
    <col min="42" max="42" width="6.57421875" style="2" customWidth="1"/>
    <col min="43" max="44" width="8.140625" style="2" customWidth="1"/>
    <col min="45" max="45" width="6.421875" style="2" customWidth="1"/>
    <col min="46" max="46" width="6.140625" style="2" customWidth="1"/>
    <col min="47" max="47" width="5.28125" style="2" customWidth="1"/>
    <col min="48" max="48" width="13.140625" style="2" customWidth="1"/>
    <col min="49" max="49" width="14.57421875" style="2" customWidth="1"/>
    <col min="50" max="16384" width="11.140625" style="2" customWidth="1"/>
  </cols>
  <sheetData>
    <row r="1" spans="1:49" s="1" customFormat="1" ht="141.75" customHeight="1" thickBot="1">
      <c r="A1" s="30" t="s">
        <v>4</v>
      </c>
      <c r="B1" s="31" t="s">
        <v>133</v>
      </c>
      <c r="C1" s="31" t="s">
        <v>98</v>
      </c>
      <c r="D1" s="32" t="s">
        <v>99</v>
      </c>
      <c r="E1" s="32" t="s">
        <v>100</v>
      </c>
      <c r="F1" s="32" t="s">
        <v>101</v>
      </c>
      <c r="G1" s="32" t="s">
        <v>102</v>
      </c>
      <c r="H1" s="32" t="s">
        <v>103</v>
      </c>
      <c r="I1" s="32" t="s">
        <v>104</v>
      </c>
      <c r="J1" s="32" t="s">
        <v>105</v>
      </c>
      <c r="K1" s="32" t="s">
        <v>106</v>
      </c>
      <c r="L1" s="32" t="s">
        <v>107</v>
      </c>
      <c r="M1" s="32" t="s">
        <v>108</v>
      </c>
      <c r="N1" s="32" t="s">
        <v>109</v>
      </c>
      <c r="O1" s="32" t="s">
        <v>110</v>
      </c>
      <c r="P1" s="32" t="s">
        <v>22</v>
      </c>
      <c r="Q1" s="32" t="s">
        <v>111</v>
      </c>
      <c r="R1" s="32" t="s">
        <v>112</v>
      </c>
      <c r="S1" s="32" t="s">
        <v>113</v>
      </c>
      <c r="T1" s="32" t="s">
        <v>114</v>
      </c>
      <c r="U1" s="32" t="s">
        <v>134</v>
      </c>
      <c r="V1" s="32" t="s">
        <v>115</v>
      </c>
      <c r="W1" s="32" t="s">
        <v>116</v>
      </c>
      <c r="X1" s="32" t="s">
        <v>57</v>
      </c>
      <c r="Y1" s="32" t="s">
        <v>117</v>
      </c>
      <c r="Z1" s="32" t="s">
        <v>33</v>
      </c>
      <c r="AA1" s="32" t="s">
        <v>118</v>
      </c>
      <c r="AB1" s="32" t="s">
        <v>119</v>
      </c>
      <c r="AC1" s="32" t="s">
        <v>64</v>
      </c>
      <c r="AD1" s="32" t="s">
        <v>120</v>
      </c>
      <c r="AE1" s="32" t="s">
        <v>121</v>
      </c>
      <c r="AF1" s="32" t="s">
        <v>122</v>
      </c>
      <c r="AG1" s="32" t="s">
        <v>135</v>
      </c>
      <c r="AH1" s="32" t="s">
        <v>123</v>
      </c>
      <c r="AI1" s="32" t="s">
        <v>124</v>
      </c>
      <c r="AJ1" s="32" t="s">
        <v>125</v>
      </c>
      <c r="AK1" s="32" t="s">
        <v>126</v>
      </c>
      <c r="AL1" s="32" t="s">
        <v>127</v>
      </c>
      <c r="AM1" s="32" t="s">
        <v>128</v>
      </c>
      <c r="AN1" s="32" t="s">
        <v>129</v>
      </c>
      <c r="AO1" s="32" t="s">
        <v>130</v>
      </c>
      <c r="AP1" s="32" t="s">
        <v>0</v>
      </c>
      <c r="AQ1" s="33" t="s">
        <v>1</v>
      </c>
      <c r="AR1" s="33" t="s">
        <v>28</v>
      </c>
      <c r="AS1" s="121" t="s">
        <v>137</v>
      </c>
      <c r="AT1" s="40" t="s">
        <v>8</v>
      </c>
      <c r="AV1" s="230" t="s">
        <v>193</v>
      </c>
      <c r="AW1" s="234" t="s">
        <v>194</v>
      </c>
    </row>
    <row r="2" spans="1:49" s="21" customFormat="1" ht="33" customHeight="1" thickBot="1">
      <c r="A2" s="49"/>
      <c r="B2" s="42"/>
      <c r="C2" s="42"/>
      <c r="D2" s="105" t="s">
        <v>131</v>
      </c>
      <c r="E2" s="106">
        <v>29</v>
      </c>
      <c r="F2" s="106"/>
      <c r="G2" s="107"/>
      <c r="H2" s="107"/>
      <c r="I2" s="107"/>
      <c r="J2" s="108"/>
      <c r="K2" s="106"/>
      <c r="L2" s="106"/>
      <c r="M2" s="106"/>
      <c r="N2" s="106"/>
      <c r="O2" s="109"/>
      <c r="P2" s="109"/>
      <c r="Q2" s="106"/>
      <c r="R2" s="106"/>
      <c r="S2" s="110"/>
      <c r="T2" s="106"/>
      <c r="U2" s="106" t="s">
        <v>136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 t="s">
        <v>136</v>
      </c>
      <c r="AH2" s="106" t="s">
        <v>132</v>
      </c>
      <c r="AI2" s="106"/>
      <c r="AJ2" s="106"/>
      <c r="AK2" s="106"/>
      <c r="AL2" s="106"/>
      <c r="AM2" s="106"/>
      <c r="AN2" s="106"/>
      <c r="AO2" s="106" t="s">
        <v>68</v>
      </c>
      <c r="AP2" s="106" t="s">
        <v>149</v>
      </c>
      <c r="AQ2" s="43"/>
      <c r="AR2" s="43"/>
      <c r="AS2" s="122"/>
      <c r="AT2" s="50"/>
      <c r="AV2" s="231"/>
      <c r="AW2" s="235"/>
    </row>
    <row r="3" spans="1:49" s="21" customFormat="1" ht="48" customHeight="1">
      <c r="A3" s="111" t="s">
        <v>6</v>
      </c>
      <c r="B3" s="51" t="s">
        <v>20</v>
      </c>
      <c r="C3" s="51" t="s">
        <v>39</v>
      </c>
      <c r="D3" s="112">
        <v>0</v>
      </c>
      <c r="E3" s="112">
        <v>0</v>
      </c>
      <c r="F3" s="112">
        <v>0</v>
      </c>
      <c r="G3" s="112">
        <v>0</v>
      </c>
      <c r="H3" s="112">
        <v>0</v>
      </c>
      <c r="I3" s="112">
        <v>0</v>
      </c>
      <c r="J3" s="112">
        <v>0</v>
      </c>
      <c r="K3" s="112">
        <v>0</v>
      </c>
      <c r="L3" s="112">
        <v>0</v>
      </c>
      <c r="M3" s="112">
        <v>0</v>
      </c>
      <c r="N3" s="112">
        <v>0</v>
      </c>
      <c r="O3" s="112">
        <v>0</v>
      </c>
      <c r="P3" s="112">
        <v>0</v>
      </c>
      <c r="Q3" s="112">
        <v>0</v>
      </c>
      <c r="R3" s="112">
        <v>0</v>
      </c>
      <c r="S3" s="112">
        <v>0</v>
      </c>
      <c r="T3" s="112">
        <v>60</v>
      </c>
      <c r="U3" s="119">
        <v>8</v>
      </c>
      <c r="V3" s="112">
        <v>0</v>
      </c>
      <c r="W3" s="112">
        <v>0</v>
      </c>
      <c r="X3" s="112">
        <v>0</v>
      </c>
      <c r="Y3" s="112">
        <v>0</v>
      </c>
      <c r="Z3" s="112">
        <v>0</v>
      </c>
      <c r="AA3" s="112">
        <v>0</v>
      </c>
      <c r="AB3" s="112">
        <v>0</v>
      </c>
      <c r="AC3" s="112">
        <v>0</v>
      </c>
      <c r="AD3" s="112">
        <v>0</v>
      </c>
      <c r="AE3" s="112">
        <v>0</v>
      </c>
      <c r="AF3" s="112">
        <v>0</v>
      </c>
      <c r="AG3" s="119">
        <v>0</v>
      </c>
      <c r="AH3" s="112">
        <v>0</v>
      </c>
      <c r="AI3" s="112">
        <v>0</v>
      </c>
      <c r="AJ3" s="112">
        <v>0</v>
      </c>
      <c r="AK3" s="112">
        <v>0</v>
      </c>
      <c r="AL3" s="112">
        <v>0</v>
      </c>
      <c r="AM3" s="112">
        <v>0</v>
      </c>
      <c r="AN3" s="112">
        <v>0</v>
      </c>
      <c r="AO3" s="112">
        <v>23</v>
      </c>
      <c r="AP3" s="119">
        <v>0</v>
      </c>
      <c r="AQ3" s="127">
        <f>SUM(F3:AN3)-U3-AG3</f>
        <v>60</v>
      </c>
      <c r="AR3" s="127">
        <f aca="true" t="shared" si="0" ref="AR3:AR10">D3+E3+AH3+AO3</f>
        <v>23</v>
      </c>
      <c r="AS3" s="127">
        <f aca="true" t="shared" si="1" ref="AS3:AS10">U3+AG3+AP3</f>
        <v>8</v>
      </c>
      <c r="AT3" s="128">
        <f>AQ3+AR3+AS3</f>
        <v>91</v>
      </c>
      <c r="AV3" s="232">
        <v>102.1</v>
      </c>
      <c r="AW3" s="229">
        <v>101.75</v>
      </c>
    </row>
    <row r="4" spans="1:49" s="21" customFormat="1" ht="45" customHeight="1">
      <c r="A4" s="113" t="s">
        <v>10</v>
      </c>
      <c r="B4" s="114" t="s">
        <v>150</v>
      </c>
      <c r="C4" s="114" t="s">
        <v>151</v>
      </c>
      <c r="D4" s="115">
        <v>0</v>
      </c>
      <c r="E4" s="115">
        <v>0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>
        <v>0</v>
      </c>
      <c r="L4" s="115">
        <v>0</v>
      </c>
      <c r="M4" s="115">
        <v>0</v>
      </c>
      <c r="N4" s="115">
        <v>0</v>
      </c>
      <c r="O4" s="115">
        <v>0</v>
      </c>
      <c r="P4" s="115">
        <v>0</v>
      </c>
      <c r="Q4" s="115">
        <v>0</v>
      </c>
      <c r="R4" s="115">
        <v>0</v>
      </c>
      <c r="S4" s="115">
        <v>0</v>
      </c>
      <c r="T4" s="115">
        <v>60</v>
      </c>
      <c r="U4" s="120">
        <v>58</v>
      </c>
      <c r="V4" s="115">
        <v>0</v>
      </c>
      <c r="W4" s="115">
        <v>0</v>
      </c>
      <c r="X4" s="115">
        <v>0</v>
      </c>
      <c r="Y4" s="115">
        <v>0</v>
      </c>
      <c r="Z4" s="115">
        <v>0</v>
      </c>
      <c r="AA4" s="115">
        <v>0</v>
      </c>
      <c r="AB4" s="115">
        <v>0</v>
      </c>
      <c r="AC4" s="115">
        <v>0</v>
      </c>
      <c r="AD4" s="115">
        <v>0</v>
      </c>
      <c r="AE4" s="115">
        <v>0</v>
      </c>
      <c r="AF4" s="115">
        <v>0</v>
      </c>
      <c r="AG4" s="120">
        <v>0</v>
      </c>
      <c r="AH4" s="115">
        <v>0</v>
      </c>
      <c r="AI4" s="115">
        <v>0</v>
      </c>
      <c r="AJ4" s="115">
        <v>0</v>
      </c>
      <c r="AK4" s="115">
        <v>0</v>
      </c>
      <c r="AL4" s="115">
        <v>0</v>
      </c>
      <c r="AM4" s="115">
        <v>0</v>
      </c>
      <c r="AN4" s="115">
        <v>0</v>
      </c>
      <c r="AO4" s="115">
        <v>5</v>
      </c>
      <c r="AP4" s="120">
        <v>0</v>
      </c>
      <c r="AQ4" s="116">
        <f>SUM(F4:AN4)-U4-AG4</f>
        <v>60</v>
      </c>
      <c r="AR4" s="116">
        <f t="shared" si="0"/>
        <v>5</v>
      </c>
      <c r="AS4" s="116">
        <f t="shared" si="1"/>
        <v>58</v>
      </c>
      <c r="AT4" s="117">
        <f aca="true" t="shared" si="2" ref="AT4:AT9">AQ4+AR4+AS4</f>
        <v>123</v>
      </c>
      <c r="AV4" s="188">
        <v>100.75</v>
      </c>
      <c r="AW4" s="178" t="s">
        <v>195</v>
      </c>
    </row>
    <row r="5" spans="1:49" s="21" customFormat="1" ht="53.25" customHeight="1">
      <c r="A5" s="113" t="s">
        <v>7</v>
      </c>
      <c r="B5" s="114" t="s">
        <v>152</v>
      </c>
      <c r="C5" s="53" t="s">
        <v>153</v>
      </c>
      <c r="D5" s="115">
        <v>0</v>
      </c>
      <c r="E5" s="115">
        <v>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60</v>
      </c>
      <c r="N5" s="115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20">
        <v>26</v>
      </c>
      <c r="V5" s="115">
        <v>0</v>
      </c>
      <c r="W5" s="115">
        <v>0</v>
      </c>
      <c r="X5" s="115">
        <v>0</v>
      </c>
      <c r="Y5" s="115">
        <v>0</v>
      </c>
      <c r="Z5" s="115">
        <v>0</v>
      </c>
      <c r="AA5" s="115">
        <v>0</v>
      </c>
      <c r="AB5" s="115">
        <v>0</v>
      </c>
      <c r="AC5" s="115">
        <v>0</v>
      </c>
      <c r="AD5" s="115">
        <v>60</v>
      </c>
      <c r="AE5" s="115">
        <v>0</v>
      </c>
      <c r="AF5" s="115">
        <v>0</v>
      </c>
      <c r="AG5" s="120">
        <v>0</v>
      </c>
      <c r="AH5" s="115">
        <v>0</v>
      </c>
      <c r="AI5" s="115">
        <v>0</v>
      </c>
      <c r="AJ5" s="115">
        <v>0</v>
      </c>
      <c r="AK5" s="115">
        <v>0</v>
      </c>
      <c r="AL5" s="115">
        <v>0</v>
      </c>
      <c r="AM5" s="115">
        <v>0</v>
      </c>
      <c r="AN5" s="115">
        <v>0</v>
      </c>
      <c r="AO5" s="115">
        <v>3</v>
      </c>
      <c r="AP5" s="120">
        <v>0</v>
      </c>
      <c r="AQ5" s="116">
        <f>SUM(F5:AN5)-U5-AG5-AH5</f>
        <v>120</v>
      </c>
      <c r="AR5" s="116">
        <f t="shared" si="0"/>
        <v>3</v>
      </c>
      <c r="AS5" s="116">
        <f t="shared" si="1"/>
        <v>26</v>
      </c>
      <c r="AT5" s="117">
        <f t="shared" si="2"/>
        <v>149</v>
      </c>
      <c r="AV5" s="188" t="s">
        <v>195</v>
      </c>
      <c r="AW5" s="178" t="s">
        <v>195</v>
      </c>
    </row>
    <row r="6" spans="1:49" s="21" customFormat="1" ht="39" customHeight="1">
      <c r="A6" s="52" t="s">
        <v>12</v>
      </c>
      <c r="B6" s="57" t="s">
        <v>154</v>
      </c>
      <c r="C6" s="57" t="s">
        <v>155</v>
      </c>
      <c r="D6" s="26">
        <v>0</v>
      </c>
      <c r="E6" s="26">
        <v>0</v>
      </c>
      <c r="F6" s="26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60</v>
      </c>
      <c r="U6" s="59">
        <v>56</v>
      </c>
      <c r="V6" s="58">
        <v>60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9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>
        <v>0</v>
      </c>
      <c r="AN6" s="58">
        <v>0</v>
      </c>
      <c r="AO6" s="58">
        <v>0</v>
      </c>
      <c r="AP6" s="59">
        <v>0</v>
      </c>
      <c r="AQ6" s="220">
        <f>SUM(F6:AN6)-U6-AG6-AH6</f>
        <v>120</v>
      </c>
      <c r="AR6" s="220">
        <f t="shared" si="0"/>
        <v>0</v>
      </c>
      <c r="AS6" s="220">
        <f t="shared" si="1"/>
        <v>56</v>
      </c>
      <c r="AT6" s="221">
        <f t="shared" si="2"/>
        <v>176</v>
      </c>
      <c r="AV6" s="188">
        <v>99.4</v>
      </c>
      <c r="AW6" s="178">
        <v>100.4</v>
      </c>
    </row>
    <row r="7" spans="1:49" s="1" customFormat="1" ht="33.75" customHeight="1">
      <c r="A7" s="52" t="s">
        <v>13</v>
      </c>
      <c r="B7" s="57"/>
      <c r="C7" s="57" t="s">
        <v>36</v>
      </c>
      <c r="D7" s="26">
        <v>0</v>
      </c>
      <c r="E7" s="26">
        <v>0</v>
      </c>
      <c r="F7" s="26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60</v>
      </c>
      <c r="R7" s="58">
        <v>0</v>
      </c>
      <c r="S7" s="58">
        <v>0</v>
      </c>
      <c r="T7" s="58">
        <v>0</v>
      </c>
      <c r="U7" s="59">
        <v>54</v>
      </c>
      <c r="V7" s="58">
        <v>60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9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9</v>
      </c>
      <c r="AP7" s="59">
        <v>0</v>
      </c>
      <c r="AQ7" s="220">
        <f>SUM(F7:AN7)-U7-AG7-AH7</f>
        <v>120</v>
      </c>
      <c r="AR7" s="220">
        <f t="shared" si="0"/>
        <v>9</v>
      </c>
      <c r="AS7" s="220">
        <f t="shared" si="1"/>
        <v>54</v>
      </c>
      <c r="AT7" s="221">
        <f t="shared" si="2"/>
        <v>183</v>
      </c>
      <c r="AV7" s="189">
        <v>98.05</v>
      </c>
      <c r="AW7" s="179">
        <v>99.05</v>
      </c>
    </row>
    <row r="8" spans="1:50" s="1" customFormat="1" ht="41.25" customHeight="1">
      <c r="A8" s="52" t="s">
        <v>14</v>
      </c>
      <c r="B8" s="29" t="s">
        <v>15</v>
      </c>
      <c r="C8" s="57" t="s">
        <v>26</v>
      </c>
      <c r="D8" s="26">
        <v>0</v>
      </c>
      <c r="E8" s="26">
        <v>0</v>
      </c>
      <c r="F8" s="26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60</v>
      </c>
      <c r="R8" s="58">
        <v>0</v>
      </c>
      <c r="S8" s="58">
        <v>0</v>
      </c>
      <c r="T8" s="58">
        <v>60</v>
      </c>
      <c r="U8" s="59">
        <v>24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60</v>
      </c>
      <c r="AE8" s="58">
        <v>0</v>
      </c>
      <c r="AF8" s="58">
        <v>0</v>
      </c>
      <c r="AG8" s="59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9">
        <v>0</v>
      </c>
      <c r="AQ8" s="220">
        <f>SUM(F8:AN8)-U8-AG8-AH8</f>
        <v>180</v>
      </c>
      <c r="AR8" s="220">
        <f t="shared" si="0"/>
        <v>0</v>
      </c>
      <c r="AS8" s="220">
        <f t="shared" si="1"/>
        <v>24</v>
      </c>
      <c r="AT8" s="221">
        <f t="shared" si="2"/>
        <v>204</v>
      </c>
      <c r="AU8" s="23"/>
      <c r="AV8" s="189">
        <v>96.7</v>
      </c>
      <c r="AW8" s="179">
        <v>97.7</v>
      </c>
      <c r="AX8" s="23"/>
    </row>
    <row r="9" spans="1:49" s="1" customFormat="1" ht="39" customHeight="1">
      <c r="A9" s="52" t="s">
        <v>11</v>
      </c>
      <c r="B9" s="29" t="s">
        <v>37</v>
      </c>
      <c r="C9" s="57" t="s">
        <v>156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60</v>
      </c>
      <c r="R9" s="58">
        <v>0</v>
      </c>
      <c r="S9" s="58">
        <v>0</v>
      </c>
      <c r="T9" s="58">
        <v>60</v>
      </c>
      <c r="U9" s="59">
        <v>36</v>
      </c>
      <c r="V9" s="58">
        <v>60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9">
        <v>10</v>
      </c>
      <c r="AH9" s="58">
        <v>25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3</v>
      </c>
      <c r="AP9" s="59">
        <v>0</v>
      </c>
      <c r="AQ9" s="220">
        <f>SUM(F9:AN9)-U9-AG9-AH9</f>
        <v>180</v>
      </c>
      <c r="AR9" s="220">
        <f t="shared" si="0"/>
        <v>28</v>
      </c>
      <c r="AS9" s="220">
        <f t="shared" si="1"/>
        <v>46</v>
      </c>
      <c r="AT9" s="221">
        <f t="shared" si="2"/>
        <v>254</v>
      </c>
      <c r="AV9" s="189">
        <v>95.35</v>
      </c>
      <c r="AW9" s="179">
        <v>96.35</v>
      </c>
    </row>
    <row r="10" spans="1:49" s="1" customFormat="1" ht="37.5" customHeight="1" thickBot="1">
      <c r="A10" s="48" t="s">
        <v>9</v>
      </c>
      <c r="B10" s="123" t="s">
        <v>157</v>
      </c>
      <c r="C10" s="124" t="s">
        <v>158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60</v>
      </c>
      <c r="P10" s="62">
        <v>0</v>
      </c>
      <c r="Q10" s="62">
        <v>0</v>
      </c>
      <c r="R10" s="62">
        <v>0</v>
      </c>
      <c r="S10" s="62">
        <v>0</v>
      </c>
      <c r="T10" s="62">
        <v>60</v>
      </c>
      <c r="U10" s="63">
        <v>48</v>
      </c>
      <c r="V10" s="62">
        <v>60</v>
      </c>
      <c r="W10" s="62">
        <v>0</v>
      </c>
      <c r="X10" s="62">
        <v>0</v>
      </c>
      <c r="Y10" s="62">
        <v>60</v>
      </c>
      <c r="Z10" s="62">
        <v>0</v>
      </c>
      <c r="AA10" s="62">
        <v>0</v>
      </c>
      <c r="AB10" s="62">
        <v>0</v>
      </c>
      <c r="AC10" s="62">
        <v>60</v>
      </c>
      <c r="AD10" s="62">
        <v>60</v>
      </c>
      <c r="AE10" s="62">
        <v>0</v>
      </c>
      <c r="AF10" s="62">
        <v>0</v>
      </c>
      <c r="AG10" s="63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5</v>
      </c>
      <c r="AP10" s="63">
        <v>0</v>
      </c>
      <c r="AQ10" s="225">
        <f>SUM(F10:AN10)-U10-AG10</f>
        <v>360</v>
      </c>
      <c r="AR10" s="225">
        <f t="shared" si="0"/>
        <v>5</v>
      </c>
      <c r="AS10" s="225">
        <f t="shared" si="1"/>
        <v>48</v>
      </c>
      <c r="AT10" s="226">
        <f>AQ10+AR10+AS10</f>
        <v>413</v>
      </c>
      <c r="AV10" s="233">
        <v>94</v>
      </c>
      <c r="AW10" s="236">
        <v>95</v>
      </c>
    </row>
    <row r="11" spans="1:42" ht="27.75" customHeight="1">
      <c r="A11" s="34"/>
      <c r="B11" s="54"/>
      <c r="C11" s="54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20"/>
      <c r="AN11" s="20"/>
      <c r="AO11" s="20"/>
      <c r="AP11" s="20"/>
    </row>
    <row r="12" spans="2:42" ht="33" customHeight="1">
      <c r="B12" s="55"/>
      <c r="C12" s="56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20"/>
      <c r="AN12" s="20"/>
      <c r="AO12" s="20"/>
      <c r="AP12" s="20"/>
    </row>
    <row r="13" spans="2:42" ht="54" customHeight="1"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20"/>
      <c r="AN13" s="20"/>
      <c r="AO13" s="20"/>
      <c r="AP13" s="20"/>
    </row>
    <row r="14" spans="2:42" ht="54" customHeight="1"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0"/>
      <c r="AN14" s="20"/>
      <c r="AO14" s="20"/>
      <c r="AP14" s="20"/>
    </row>
    <row r="15" spans="2:42" ht="54" customHeight="1">
      <c r="B15" s="19"/>
      <c r="C15" s="19"/>
      <c r="D15" s="1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0"/>
      <c r="AN15" s="20"/>
      <c r="AO15" s="20"/>
      <c r="AP15" s="20"/>
    </row>
    <row r="16" spans="2:42" ht="54" customHeight="1">
      <c r="B16" s="19"/>
      <c r="C16" s="19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20"/>
      <c r="AN16" s="20"/>
      <c r="AO16" s="20"/>
      <c r="AP16" s="20"/>
    </row>
    <row r="17" spans="2:53" ht="63.75" customHeight="1">
      <c r="B17" s="19"/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0"/>
      <c r="AN17" s="20"/>
      <c r="AO17" s="20"/>
      <c r="AP17" s="20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2:53" ht="63.75" customHeight="1">
      <c r="B18" s="19"/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20"/>
      <c r="AP18" s="20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2:53" ht="42.75" customHeight="1">
      <c r="B19" s="19"/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20"/>
      <c r="AO19" s="20"/>
      <c r="AP19" s="20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2:53" ht="15.75"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N20" s="20"/>
      <c r="AO20" s="20"/>
      <c r="AP20" s="20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ht="43.5" customHeight="1">
      <c r="B21" s="19"/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20"/>
      <c r="AN21" s="20"/>
      <c r="AO21" s="20"/>
      <c r="AP21" s="2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52.5" customHeight="1">
      <c r="B22" s="19"/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0"/>
      <c r="AN22" s="20"/>
      <c r="AO22" s="20"/>
      <c r="AP22" s="20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54.75" customHeight="1">
      <c r="B23" s="19"/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18"/>
      <c r="AR23" s="18"/>
      <c r="AS23" s="18"/>
      <c r="AT23" s="18"/>
      <c r="AU23" s="18"/>
      <c r="AV23" s="18"/>
      <c r="AW23" s="8"/>
      <c r="AX23" s="8"/>
      <c r="AY23" s="8"/>
      <c r="AZ23" s="8"/>
      <c r="BA23" s="8"/>
    </row>
    <row r="24" spans="2:53" ht="54.7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 s="18"/>
      <c r="AT24" s="18"/>
      <c r="AU24" s="18"/>
      <c r="AV24" s="18"/>
      <c r="AW24" s="8"/>
      <c r="AX24" s="8"/>
      <c r="AY24" s="8"/>
      <c r="AZ24" s="8"/>
      <c r="BA24" s="8"/>
    </row>
    <row r="25" spans="2:53" ht="57" customHeight="1">
      <c r="B25" s="19"/>
      <c r="C25" s="19"/>
      <c r="D25" s="19"/>
      <c r="E25" s="16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20"/>
      <c r="AN25" s="20"/>
      <c r="AO25" s="20"/>
      <c r="AP25" s="20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54.75" customHeight="1">
      <c r="B26" s="19"/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20"/>
      <c r="AN26" s="20"/>
      <c r="AO26" s="20"/>
      <c r="AP26" s="20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57" customHeight="1">
      <c r="B27" s="19"/>
      <c r="C27" s="19"/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0"/>
      <c r="AN27" s="20"/>
      <c r="AO27" s="20"/>
      <c r="AP27" s="20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57" customHeight="1">
      <c r="B28" s="19"/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0"/>
      <c r="AN28" s="20"/>
      <c r="AO28" s="20"/>
      <c r="AP28" s="20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49" ht="15.75">
      <c r="B29" s="19"/>
      <c r="C29" s="19"/>
      <c r="D29" s="19"/>
      <c r="E29" s="16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20"/>
      <c r="AN29" s="20"/>
      <c r="AO29" s="20"/>
      <c r="AP29" s="20"/>
      <c r="AQ29" s="8"/>
      <c r="AR29" s="8"/>
      <c r="AS29" s="8"/>
      <c r="AT29" s="8"/>
      <c r="AU29" s="8"/>
      <c r="AV29" s="8"/>
      <c r="AW29" s="8"/>
    </row>
    <row r="30" spans="2:49" ht="27.75" customHeight="1">
      <c r="B30" s="19"/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8"/>
      <c r="AN30" s="18"/>
      <c r="AO30" s="18"/>
      <c r="AP30" s="18"/>
      <c r="AQ30" s="8"/>
      <c r="AR30" s="8"/>
      <c r="AS30" s="8"/>
      <c r="AT30" s="8"/>
      <c r="AU30" s="8"/>
      <c r="AV30" s="8"/>
      <c r="AW30" s="8"/>
    </row>
    <row r="31" spans="2:49" ht="19.5" customHeight="1">
      <c r="B31" s="12"/>
      <c r="C31" s="12"/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8"/>
      <c r="AN31" s="18"/>
      <c r="AO31" s="18"/>
      <c r="AP31" s="18"/>
      <c r="AQ31" s="8"/>
      <c r="AR31" s="8"/>
      <c r="AS31" s="8"/>
      <c r="AT31" s="8"/>
      <c r="AU31" s="8"/>
      <c r="AV31" s="8"/>
      <c r="AW31" s="8"/>
    </row>
    <row r="32" spans="2:42" ht="22.5" customHeight="1">
      <c r="B32" s="17"/>
      <c r="C32" s="1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4"/>
      <c r="AN32" s="14"/>
      <c r="AO32" s="14"/>
      <c r="AP32" s="14"/>
    </row>
    <row r="33" spans="2:42" ht="21" customHeight="1">
      <c r="B33" s="17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4"/>
      <c r="AN33" s="14"/>
      <c r="AO33" s="14"/>
      <c r="AP33" s="14"/>
    </row>
    <row r="34" spans="2:42" ht="27" customHeight="1">
      <c r="B34" s="17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/>
      <c r="AN34" s="14"/>
      <c r="AO34" s="14"/>
      <c r="AP34" s="14"/>
    </row>
    <row r="35" ht="30" customHeight="1"/>
    <row r="36" spans="2:42" ht="15.75"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4"/>
      <c r="AN36" s="14"/>
      <c r="AO36" s="14"/>
      <c r="AP36" s="14"/>
    </row>
    <row r="37" spans="2:42" ht="30" customHeight="1"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4"/>
      <c r="AN37" s="14"/>
      <c r="AO37" s="14"/>
      <c r="AP37" s="14"/>
    </row>
    <row r="38" spans="2:42" ht="30" customHeight="1"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4"/>
      <c r="AO38" s="14"/>
      <c r="AP38" s="14"/>
    </row>
    <row r="39" spans="2:42" ht="30" customHeight="1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4"/>
      <c r="AO39" s="14"/>
      <c r="AP39" s="14"/>
    </row>
    <row r="40" spans="2:42" ht="30" customHeight="1"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4"/>
      <c r="AO40" s="14"/>
      <c r="AP40" s="14"/>
    </row>
    <row r="41" spans="2:42" ht="30" customHeight="1"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4"/>
      <c r="AO41" s="14"/>
      <c r="AP41" s="14"/>
    </row>
    <row r="42" spans="2:42" ht="30" customHeight="1"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4"/>
      <c r="AO42" s="14"/>
      <c r="AP42" s="14"/>
    </row>
    <row r="43" spans="2:42" ht="30" customHeight="1"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3"/>
      <c r="AN43" s="3"/>
      <c r="AO43" s="3"/>
      <c r="AP43" s="3"/>
    </row>
    <row r="44" spans="2:42" ht="30" customHeight="1"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"/>
      <c r="AN44" s="3"/>
      <c r="AO44" s="3"/>
      <c r="AP44" s="3"/>
    </row>
    <row r="45" spans="2:42" ht="30" customHeight="1"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3"/>
      <c r="AN45" s="3"/>
      <c r="AO45" s="3"/>
      <c r="AP45" s="3"/>
    </row>
    <row r="46" spans="2:42" ht="30" customHeight="1"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3"/>
      <c r="AN46" s="3"/>
      <c r="AO46" s="3"/>
      <c r="AP46" s="3"/>
    </row>
    <row r="47" spans="2:42" ht="30" customHeight="1"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"/>
      <c r="AN47" s="3"/>
      <c r="AO47" s="3"/>
      <c r="AP47" s="3"/>
    </row>
    <row r="48" spans="2:38" ht="30" customHeight="1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2:38" ht="15.75">
      <c r="B49" s="10"/>
      <c r="C49" s="10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2:38" ht="15.75">
      <c r="B50" s="10"/>
      <c r="C50" s="10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2:38" ht="15.75">
      <c r="B51" s="10"/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 ht="15.75"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 ht="15.75">
      <c r="B53" s="10"/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 ht="15.75">
      <c r="B54" s="10"/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 ht="15.75">
      <c r="B55" s="10"/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 ht="15.75">
      <c r="B56" s="10"/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 ht="15.75">
      <c r="B57" s="10"/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 ht="15.75">
      <c r="B58" s="10"/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 ht="15.75">
      <c r="B59" s="10"/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 ht="15.75">
      <c r="B60" s="10"/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 ht="15.75">
      <c r="B61" s="10"/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 ht="15.75">
      <c r="B62" s="10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 ht="15.75">
      <c r="B63" s="10"/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 ht="15.75">
      <c r="B64" s="10"/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 ht="15.75">
      <c r="B65" s="10"/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 ht="15.75">
      <c r="B66" s="10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 ht="15.75">
      <c r="B67" s="10"/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 ht="15.75">
      <c r="B68" s="10"/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 ht="15.75">
      <c r="B69" s="10"/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 ht="15.75">
      <c r="B70" s="10"/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 ht="15.75">
      <c r="B71" s="10"/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 ht="15.75">
      <c r="B72" s="10"/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 ht="15.75">
      <c r="B73" s="10"/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 ht="15.75">
      <c r="B74" s="10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 ht="15.75">
      <c r="B75" s="10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 ht="15.75">
      <c r="B76" s="10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 ht="15.75">
      <c r="B77" s="10"/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 ht="15.7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15.75">
      <c r="B79" s="10"/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 ht="15.75">
      <c r="B80" s="7"/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5.75">
      <c r="B81" s="7"/>
      <c r="C81" s="7"/>
      <c r="D81" s="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5.75">
      <c r="B82" s="7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>
      <c r="B83" s="7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>
      <c r="B84" s="7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>
      <c r="B86" s="7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>
      <c r="B87" s="7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>
      <c r="B88" s="7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>
      <c r="B93" s="7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>
      <c r="B94" s="7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>
      <c r="B97" s="7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>
      <c r="B103" s="7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>
      <c r="B104" s="7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>
      <c r="B105" s="7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>
      <c r="B107" s="7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>
      <c r="B108" s="7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>
      <c r="B109" s="7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>
      <c r="B110" s="7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>
      <c r="B111" s="7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>
      <c r="B112" s="7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>
      <c r="B113" s="7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>
      <c r="B114" s="7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>
      <c r="B115" s="7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>
      <c r="B116" s="7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>
      <c r="B117" s="7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>
      <c r="B118" s="7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>
      <c r="B119" s="7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>
      <c r="B124" s="7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>
      <c r="B125" s="7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>
      <c r="B126" s="7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>
      <c r="B127" s="7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>
      <c r="B128" s="7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>
      <c r="B129" s="7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>
      <c r="B130" s="7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>
      <c r="B131" s="7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>
      <c r="B132" s="7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>
      <c r="B133" s="7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>
      <c r="B135" s="7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>
      <c r="B136" s="7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>
      <c r="B137" s="7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>
      <c r="B138" s="7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>
      <c r="B139" s="7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>
      <c r="B140" s="7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>
      <c r="B141" s="7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>
      <c r="B142" s="7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>
      <c r="B143" s="7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>
      <c r="B144" s="7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>
      <c r="B145" s="7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>
      <c r="B146" s="7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>
      <c r="B147" s="7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>
      <c r="B148" s="7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>
      <c r="B151" s="7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>
      <c r="B152" s="7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>
      <c r="B153" s="7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>
      <c r="B154" s="7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5.75">
      <c r="B155" s="7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5.75">
      <c r="B156" s="7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5.75">
      <c r="B157" s="7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5.75">
      <c r="B158" s="7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5.75">
      <c r="B159" s="7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5.75">
      <c r="B160" s="7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5.75">
      <c r="B161" s="7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5.75">
      <c r="B162" s="7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5.75">
      <c r="B163" s="7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5.75">
      <c r="B164" s="7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5.75">
      <c r="B165" s="7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5.75">
      <c r="B166" s="7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5.75">
      <c r="B167" s="7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5.75">
      <c r="B168" s="7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5.75">
      <c r="B169" s="7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5.75">
      <c r="B170" s="7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5.75">
      <c r="B171" s="7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5.75">
      <c r="B172" s="7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5.75">
      <c r="B173" s="7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5.75">
      <c r="B174" s="7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5.75">
      <c r="B175" s="7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5.75">
      <c r="B176" s="7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5.75">
      <c r="B177" s="7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5.75">
      <c r="B178" s="7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5.75">
      <c r="B179" s="7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5.75">
      <c r="B180" s="7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5.75">
      <c r="B181" s="7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5.75">
      <c r="B182" s="7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5.75">
      <c r="B183" s="7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5.75">
      <c r="B184" s="7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5.75">
      <c r="B185" s="7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5.75">
      <c r="B186" s="7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5.75">
      <c r="B187" s="7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5.75">
      <c r="B188" s="7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5.75">
      <c r="B189" s="7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5.75">
      <c r="B190" s="7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5.75">
      <c r="B191" s="7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5.75">
      <c r="B192" s="7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5.75">
      <c r="B193" s="7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5.75">
      <c r="B194" s="7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5.75">
      <c r="B195" s="7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5.75">
      <c r="B196" s="7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5.75">
      <c r="B197" s="7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5.75">
      <c r="B198" s="7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5.75">
      <c r="B199" s="7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5.75">
      <c r="B200" s="7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5.75">
      <c r="B201" s="7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5.75">
      <c r="B202" s="7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5.75">
      <c r="B203" s="7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5.75">
      <c r="B204" s="7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5.75">
      <c r="B205" s="7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5.75">
      <c r="B206" s="7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5.75">
      <c r="B207" s="7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5.75">
      <c r="B208" s="7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5.75">
      <c r="B209" s="7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5.75">
      <c r="B210" s="7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5.75">
      <c r="B211" s="7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5.75">
      <c r="B212" s="7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5.75">
      <c r="B213" s="7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5.75">
      <c r="B214" s="7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5.75">
      <c r="B215" s="7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5.75">
      <c r="B216" s="7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5.75">
      <c r="B217" s="7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5.75">
      <c r="B218" s="7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5.75">
      <c r="B219" s="7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5.75">
      <c r="B220" s="7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5.75">
      <c r="B221" s="7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5.75">
      <c r="B222" s="7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5.75">
      <c r="B223" s="7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5.75">
      <c r="B224" s="7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5.75">
      <c r="B225" s="7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5.75">
      <c r="B226" s="7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5.75"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5.75">
      <c r="B228" s="7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5.75">
      <c r="B229" s="7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5.75">
      <c r="B230" s="7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5.75">
      <c r="B231" s="7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5.75">
      <c r="B232" s="7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5.75">
      <c r="B233" s="7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5.75">
      <c r="B234" s="7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5.75">
      <c r="B235" s="7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5.75">
      <c r="B236" s="7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5.75">
      <c r="B237" s="7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5.75">
      <c r="B238" s="7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5.75">
      <c r="B239" s="7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5.75">
      <c r="B240" s="7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5.75">
      <c r="B241" s="7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5.75">
      <c r="B242" s="7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5.75">
      <c r="B243" s="7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5.75">
      <c r="B244" s="7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5.75">
      <c r="B245" s="7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5.75">
      <c r="B246" s="7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5.75">
      <c r="B247" s="7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5.75">
      <c r="B248" s="7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5.75">
      <c r="B249" s="7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5.75">
      <c r="B250" s="7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5.75">
      <c r="B251" s="7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5.75">
      <c r="B252" s="7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5.75">
      <c r="B253" s="7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5.75">
      <c r="B254" s="7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5.75">
      <c r="B255" s="7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5.75">
      <c r="B256" s="7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5.75"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5.75">
      <c r="B258" s="7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5.75">
      <c r="B259" s="7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5.75">
      <c r="B260" s="7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5.75">
      <c r="B261" s="7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5.75">
      <c r="B262" s="7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5.75">
      <c r="B263" s="7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5.75">
      <c r="B264" s="7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5.75">
      <c r="B265" s="7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5.75">
      <c r="B266" s="7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5.75">
      <c r="B267" s="7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5.75">
      <c r="B268" s="7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5.75">
      <c r="B269" s="7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5.75">
      <c r="B270" s="7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5.75">
      <c r="B271" s="7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5.75">
      <c r="B272" s="7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5.75">
      <c r="B273" s="7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5.75">
      <c r="B274" s="7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5.75">
      <c r="B275" s="7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5.75">
      <c r="B276" s="7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5.75">
      <c r="B277" s="7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5.75">
      <c r="B278" s="7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5.75">
      <c r="B279" s="7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5.75">
      <c r="B280" s="7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5.75">
      <c r="B281" s="7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5.75">
      <c r="B282" s="7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5.75">
      <c r="B283" s="7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5.75">
      <c r="B284" s="7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5.75">
      <c r="B285" s="7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5.75">
      <c r="B286" s="7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5.75">
      <c r="B287" s="7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5.75"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5.75">
      <c r="B289" s="7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5.75">
      <c r="B290" s="7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5.75">
      <c r="B291" s="7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5.75">
      <c r="B292" s="7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5.75">
      <c r="B293" s="7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5.75">
      <c r="B294" s="7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5.75">
      <c r="B295" s="7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5.75">
      <c r="B296" s="7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5.75">
      <c r="B297" s="7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5.75">
      <c r="B298" s="7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5.75">
      <c r="B299" s="7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5.75">
      <c r="B300" s="7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5.75">
      <c r="B301" s="7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5.75">
      <c r="B302" s="7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5.75">
      <c r="B303" s="7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5.75">
      <c r="B304" s="7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5.75">
      <c r="B305" s="7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5.75">
      <c r="B306" s="7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5.75">
      <c r="B307" s="7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5.75">
      <c r="B308" s="7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5.75">
      <c r="B309" s="7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5.75">
      <c r="B310" s="7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5.75">
      <c r="B311" s="7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5.75">
      <c r="B312" s="7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5.75">
      <c r="B313" s="7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5.75">
      <c r="B314" s="7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5.75">
      <c r="B315" s="7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5.75">
      <c r="B316" s="7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5.75">
      <c r="B317" s="7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5.75">
      <c r="B318" s="7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5.75">
      <c r="B319" s="7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5.75">
      <c r="B320" s="7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5.75">
      <c r="B321" s="7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5.75">
      <c r="B322" s="7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5.75">
      <c r="B323" s="7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5.75">
      <c r="B324" s="7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5.75">
      <c r="B325" s="7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5.75">
      <c r="B326" s="7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5.75">
      <c r="B327" s="7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5.75">
      <c r="B328" s="7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5.75">
      <c r="B329" s="7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5.75">
      <c r="B330" s="7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5.75"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5.75">
      <c r="B332" s="7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5.75">
      <c r="B333" s="7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5.75">
      <c r="B334" s="7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5.75">
      <c r="B335" s="7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5.75">
      <c r="B336" s="7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5.75">
      <c r="B337" s="7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5.75">
      <c r="B338" s="7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5.75">
      <c r="B339" s="7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5.75">
      <c r="B340" s="7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5.75">
      <c r="B341" s="7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5.75">
      <c r="B342" s="7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5.75">
      <c r="B343" s="7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5.75">
      <c r="B344" s="7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5.75">
      <c r="B345" s="7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5.75">
      <c r="B346" s="7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5.75">
      <c r="B347" s="7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5.75">
      <c r="B348" s="7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5.75">
      <c r="B349" s="7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5.75">
      <c r="B350" s="7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5.75">
      <c r="B351" s="7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5.75"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5.75">
      <c r="B353" s="7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5.75">
      <c r="B354" s="7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5.75">
      <c r="B355" s="7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5.75">
      <c r="B356" s="7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5.75">
      <c r="B357" s="7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5.75">
      <c r="B358" s="7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5.75">
      <c r="B359" s="7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5.75">
      <c r="B360" s="7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5.75">
      <c r="B361" s="7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5.75">
      <c r="B362" s="7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5.75">
      <c r="B363" s="7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5.75">
      <c r="B364" s="7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5.75">
      <c r="B365" s="7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5.75">
      <c r="B366" s="7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5.75">
      <c r="B367" s="7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5.75">
      <c r="B368" s="7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5.75">
      <c r="B369" s="7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5.75">
      <c r="B370" s="7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5.75">
      <c r="B371" s="7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5.75">
      <c r="B372" s="7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5.75">
      <c r="B373" s="7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5.75">
      <c r="B374" s="7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5.75">
      <c r="B375" s="7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5.75">
      <c r="B376" s="7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5.75">
      <c r="B377" s="7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5.75">
      <c r="B378" s="7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5.75">
      <c r="B379" s="7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5.75">
      <c r="B380" s="7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5.75">
      <c r="B381" s="7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5.75">
      <c r="B382" s="7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5.75">
      <c r="B383" s="7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5.75">
      <c r="B384" s="7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5.75">
      <c r="B385" s="7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5.75">
      <c r="B386" s="7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5.75"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5.75">
      <c r="B388" s="7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5.75">
      <c r="B389" s="7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5.75">
      <c r="B390" s="7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5.75">
      <c r="B391" s="7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5.75">
      <c r="B392" s="7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5.75">
      <c r="B393" s="7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5.75">
      <c r="B394" s="7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5.75">
      <c r="B395" s="7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5.75"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5.75">
      <c r="B397" s="7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5.75">
      <c r="B398" s="7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5.75">
      <c r="B399" s="7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5.75">
      <c r="B400" s="7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5.75">
      <c r="B401" s="7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5.75">
      <c r="B402" s="7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5.75">
      <c r="B403" s="7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5.75">
      <c r="B404" s="7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5.75">
      <c r="B405" s="7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5.75">
      <c r="B406" s="7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5.75">
      <c r="B407" s="7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5.75">
      <c r="B408" s="7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5.75">
      <c r="B409" s="7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5.75">
      <c r="B410" s="7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5.75">
      <c r="B411" s="7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5.75">
      <c r="B412" s="7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5.75">
      <c r="B413" s="7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5.75">
      <c r="B414" s="7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5.75">
      <c r="B415" s="7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5.75">
      <c r="B416" s="7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5.75">
      <c r="B417" s="7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5.75">
      <c r="B418" s="7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5.75">
      <c r="B419" s="7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5.75">
      <c r="B420" s="7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5.75">
      <c r="B421" s="7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5.75">
      <c r="B422" s="7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5.75">
      <c r="B423" s="7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5.75">
      <c r="B424" s="7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5.75">
      <c r="B425" s="7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5.75">
      <c r="B426" s="7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5.75"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5.75">
      <c r="B428" s="7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5.75">
      <c r="B429" s="7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5.75"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5.75"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5.75"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5.75"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5.75"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5.75">
      <c r="B435" s="7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5.75">
      <c r="B436" s="7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5.75">
      <c r="B437" s="7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5.75">
      <c r="B438" s="7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5.75">
      <c r="B439" s="7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5.75">
      <c r="B440" s="7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5.75">
      <c r="B441" s="7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5.75">
      <c r="B442" s="7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5.75">
      <c r="B443" s="7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5.75">
      <c r="B444" s="7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5.75">
      <c r="B445" s="7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5.75">
      <c r="B446" s="7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5.75">
      <c r="B447" s="7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5.75">
      <c r="B448" s="7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5.75">
      <c r="B449" s="7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5.75">
      <c r="B450" s="7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5.75"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5.75">
      <c r="B452" s="7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5.75">
      <c r="B453" s="7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5.75">
      <c r="B454" s="7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5.75">
      <c r="B455" s="7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5.75">
      <c r="B456" s="7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5.75"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5.75">
      <c r="B458" s="7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5.75"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5.75">
      <c r="B460" s="7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5.75"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5.75">
      <c r="B462" s="7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5.75">
      <c r="B463" s="7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5.75">
      <c r="B464" s="7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5.75"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5.75">
      <c r="B466" s="7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5.75">
      <c r="B467" s="7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5.75"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5.75">
      <c r="B469" s="7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5.75">
      <c r="B470" s="7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5.75">
      <c r="B471" s="7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5.75">
      <c r="B472" s="7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5.75">
      <c r="B473" s="7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5.75">
      <c r="B474" s="7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5.75">
      <c r="B475" s="7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5.75">
      <c r="B476" s="7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5.75">
      <c r="B477" s="7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5.75"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5.75"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5.75"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5.75"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5.75"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5.75"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5.75"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5.75"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5.75"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5.75"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5.75"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5.75"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5.75"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5.75"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5.75"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5.75"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5.75"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5.75"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5.75"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5.75"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5.75"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5.75"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5.75"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5.75"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5.75"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5.75"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5.75"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5.75"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5.75"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5.75"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5.75"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5.75"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5.75">
      <c r="B510" s="7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5.75">
      <c r="B511" s="7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5.75">
      <c r="B512" s="7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5.75">
      <c r="B513" s="7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5.75">
      <c r="B514" s="7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5.75">
      <c r="B515" s="7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5.75">
      <c r="B516" s="7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5.75">
      <c r="B517" s="7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5.75">
      <c r="B518" s="7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5.75">
      <c r="B519" s="7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5.75">
      <c r="B520" s="7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5.75">
      <c r="B521" s="7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5.75">
      <c r="B522" s="7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5.75">
      <c r="B523" s="7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5.75">
      <c r="B524" s="7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5.75">
      <c r="B525" s="7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5.75">
      <c r="B526" s="7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5.75">
      <c r="B527" s="7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5.75">
      <c r="B528" s="7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5.75">
      <c r="B529" s="7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5.75">
      <c r="B530" s="7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5.75">
      <c r="B531" s="7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5.75">
      <c r="B532" s="7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5.75">
      <c r="B533" s="7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5.75">
      <c r="B534" s="7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5.75">
      <c r="B535" s="7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5.75">
      <c r="B536" s="7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5.75">
      <c r="B537" s="7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5.75">
      <c r="B538" s="7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5.75">
      <c r="B539" s="7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5.75">
      <c r="B540" s="7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5.75">
      <c r="B541" s="7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5.75">
      <c r="B542" s="7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5.75">
      <c r="B543" s="7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5.75">
      <c r="B544" s="7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5.75">
      <c r="B545" s="7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5.75">
      <c r="B546" s="7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5.75">
      <c r="B547" s="7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5.75">
      <c r="B548" s="7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5.75">
      <c r="B549" s="7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5.75">
      <c r="B550" s="7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5.75">
      <c r="B551" s="7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5.75">
      <c r="B552" s="7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5.75">
      <c r="B553" s="7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5.75">
      <c r="B554" s="7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5.75">
      <c r="B555" s="7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5.75">
      <c r="B556" s="7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5.75">
      <c r="B557" s="7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5.75">
      <c r="B558" s="7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5.75">
      <c r="B559" s="7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5.75">
      <c r="B560" s="7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5.75">
      <c r="B561" s="7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5.75">
      <c r="B562" s="7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5.75">
      <c r="B563" s="7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5.75">
      <c r="B564" s="7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5.75">
      <c r="B565" s="7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5.75">
      <c r="B566" s="7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5.75">
      <c r="B567" s="7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5.75">
      <c r="B568" s="7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5.75">
      <c r="B569" s="7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5.75">
      <c r="B570" s="7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5.75">
      <c r="B571" s="7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5.75">
      <c r="B572" s="7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5.75">
      <c r="B573" s="7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5.75">
      <c r="B574" s="7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5.75">
      <c r="B575" s="7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5.75">
      <c r="B576" s="7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5.75">
      <c r="B577" s="7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5.75">
      <c r="B578" s="7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5.75">
      <c r="B579" s="7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5.75">
      <c r="B580" s="7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5.75">
      <c r="B581" s="7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5.75">
      <c r="B582" s="7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5.75">
      <c r="B583" s="7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5.75">
      <c r="B584" s="7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5.75">
      <c r="B585" s="7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5.75">
      <c r="B586" s="7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5.75">
      <c r="B587" s="7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5.75">
      <c r="B588" s="7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5.75">
      <c r="B589" s="7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5.75">
      <c r="B590" s="7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5.75">
      <c r="B591" s="7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5.75">
      <c r="B592" s="7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5.75">
      <c r="B593" s="7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5.75">
      <c r="B594" s="7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5.75">
      <c r="B595" s="7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5.75">
      <c r="B596" s="7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5.75">
      <c r="B597" s="7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5.75">
      <c r="B598" s="7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5.75">
      <c r="B599" s="7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5.75">
      <c r="B600" s="7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5.75">
      <c r="B601" s="7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5.75">
      <c r="B602" s="7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5.75">
      <c r="B603" s="7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5.75">
      <c r="B604" s="7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5.75">
      <c r="B605" s="7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5.75">
      <c r="B606" s="7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5.75">
      <c r="B607" s="7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5.75">
      <c r="B608" s="7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5.75">
      <c r="B609" s="7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5.75">
      <c r="B610" s="7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5.75">
      <c r="B611" s="7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5.75">
      <c r="B612" s="7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5.75">
      <c r="B613" s="7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5.75">
      <c r="B614" s="7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5.75">
      <c r="B615" s="7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5.75">
      <c r="B616" s="7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5.75">
      <c r="B617" s="7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5.75">
      <c r="B618" s="7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5.75">
      <c r="B619" s="7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5.75">
      <c r="B620" s="7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5.75">
      <c r="B621" s="7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5.75">
      <c r="B622" s="7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5.75">
      <c r="B623" s="7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5.75">
      <c r="B624" s="7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5.75">
      <c r="B625" s="7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5.75">
      <c r="B626" s="7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5.75">
      <c r="B627" s="7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5.75">
      <c r="B628" s="7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5.75">
      <c r="B629" s="7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5.75">
      <c r="B630" s="7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5.75">
      <c r="B631" s="7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5.75">
      <c r="B632" s="7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5.75">
      <c r="B633" s="7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5.75">
      <c r="B634" s="7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5.75">
      <c r="B635" s="7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5.75">
      <c r="B636" s="7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5.75">
      <c r="B637" s="7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5.75">
      <c r="B638" s="7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5.75">
      <c r="B639" s="7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5.75">
      <c r="B640" s="7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5.75">
      <c r="B641" s="7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5.75">
      <c r="B642" s="7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5.75">
      <c r="B643" s="7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5.75">
      <c r="B644" s="7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5.75">
      <c r="B645" s="7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5.75">
      <c r="B646" s="7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5.75">
      <c r="B647" s="7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5.75">
      <c r="B648" s="7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5.75">
      <c r="B649" s="7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5.75">
      <c r="B650" s="7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5.75">
      <c r="B651" s="7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5.75">
      <c r="B652" s="7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5.75">
      <c r="B653" s="7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5.75">
      <c r="B654" s="7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5.75">
      <c r="B655" s="7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5.75">
      <c r="B656" s="7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5.75">
      <c r="B657" s="7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5.75">
      <c r="B658" s="7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5.75">
      <c r="B659" s="7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5.75">
      <c r="B660" s="7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5.75">
      <c r="B661" s="7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5.75">
      <c r="B662" s="7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5.75">
      <c r="B663" s="7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5.75">
      <c r="B664" s="7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5.75">
      <c r="B665" s="7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5.75">
      <c r="B666" s="7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5.75">
      <c r="B667" s="7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5.75">
      <c r="B668" s="7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5.75">
      <c r="B669" s="7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5.75">
      <c r="B670" s="7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5.75">
      <c r="B671" s="7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5.75">
      <c r="B672" s="7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5.75">
      <c r="B673" s="7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5.75">
      <c r="B674" s="7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5.75">
      <c r="B675" s="7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5.75">
      <c r="B676" s="7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5.75">
      <c r="B677" s="7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5.75">
      <c r="B678" s="7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5.75">
      <c r="B679" s="7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5.75">
      <c r="B680" s="7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5.75">
      <c r="B681" s="7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5.75">
      <c r="B682" s="7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5.75">
      <c r="B683" s="7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5.75">
      <c r="B684" s="7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5.75">
      <c r="B685" s="7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5.75">
      <c r="B686" s="7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5.75">
      <c r="B687" s="7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5.75">
      <c r="B688" s="7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5.75">
      <c r="B689" s="7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5.75">
      <c r="B690" s="7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5.75">
      <c r="B691" s="7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5.75">
      <c r="B692" s="7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5.75">
      <c r="B693" s="7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5.75">
      <c r="B694" s="7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5.75">
      <c r="B695" s="7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5.75">
      <c r="B696" s="7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5.75">
      <c r="B697" s="7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5.75">
      <c r="B698" s="7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5.75">
      <c r="B699" s="7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5.75">
      <c r="B700" s="7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5.75">
      <c r="B701" s="7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5.75">
      <c r="B702" s="7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5.75">
      <c r="B703" s="7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5.75">
      <c r="B704" s="7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5.75">
      <c r="B705" s="7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5.75">
      <c r="B706" s="7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5.75">
      <c r="B707" s="7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5.75">
      <c r="B708" s="7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40" r:id="rId1"/>
  <headerFooter alignWithMargins="0">
    <oddHeader>&amp;C&amp;"Times New Roman,Félkövér"&amp;16Gémes Majális Kupa 2017
Középfokú bajnokság A csoport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10"/>
  <sheetViews>
    <sheetView zoomScale="75" zoomScaleNormal="75" zoomScalePageLayoutView="70" workbookViewId="0" topLeftCell="A17">
      <selection activeCell="G30" sqref="G30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30.2812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19" width="5.28125" style="5" customWidth="1"/>
    <col min="20" max="20" width="4.8515625" style="5" customWidth="1"/>
    <col min="21" max="22" width="5.28125" style="5" customWidth="1"/>
    <col min="23" max="27" width="6.140625" style="5" bestFit="1" customWidth="1"/>
    <col min="28" max="28" width="6.140625" style="5" customWidth="1"/>
    <col min="29" max="30" width="6.140625" style="5" bestFit="1" customWidth="1"/>
    <col min="31" max="31" width="6.140625" style="6" bestFit="1" customWidth="1"/>
    <col min="32" max="32" width="6.140625" style="5" customWidth="1"/>
    <col min="33" max="33" width="5.28125" style="5" customWidth="1"/>
    <col min="34" max="34" width="6.8515625" style="5" customWidth="1"/>
    <col min="35" max="37" width="5.28125" style="5" customWidth="1"/>
    <col min="38" max="38" width="6.8515625" style="5" customWidth="1"/>
    <col min="39" max="40" width="6.57421875" style="2" customWidth="1"/>
    <col min="41" max="41" width="7.8515625" style="2" customWidth="1"/>
    <col min="42" max="42" width="6.57421875" style="2" customWidth="1"/>
    <col min="43" max="43" width="7.28125" style="2" customWidth="1"/>
    <col min="44" max="44" width="6.00390625" style="2" customWidth="1"/>
    <col min="45" max="45" width="6.7109375" style="2" customWidth="1"/>
    <col min="46" max="46" width="7.57421875" style="2" customWidth="1"/>
    <col min="47" max="47" width="3.8515625" style="2" customWidth="1"/>
    <col min="48" max="48" width="12.140625" style="2" customWidth="1"/>
    <col min="49" max="49" width="12.7109375" style="2" customWidth="1"/>
    <col min="50" max="16384" width="11.140625" style="2" customWidth="1"/>
  </cols>
  <sheetData>
    <row r="1" spans="1:49" s="1" customFormat="1" ht="135.75" customHeight="1" thickBot="1">
      <c r="A1" s="30" t="s">
        <v>4</v>
      </c>
      <c r="B1" s="31" t="s">
        <v>133</v>
      </c>
      <c r="C1" s="31" t="s">
        <v>98</v>
      </c>
      <c r="D1" s="32" t="s">
        <v>99</v>
      </c>
      <c r="E1" s="32" t="s">
        <v>100</v>
      </c>
      <c r="F1" s="32" t="s">
        <v>101</v>
      </c>
      <c r="G1" s="32" t="s">
        <v>102</v>
      </c>
      <c r="H1" s="32" t="s">
        <v>103</v>
      </c>
      <c r="I1" s="32" t="s">
        <v>104</v>
      </c>
      <c r="J1" s="32" t="s">
        <v>105</v>
      </c>
      <c r="K1" s="32" t="s">
        <v>106</v>
      </c>
      <c r="L1" s="32" t="s">
        <v>107</v>
      </c>
      <c r="M1" s="32" t="s">
        <v>108</v>
      </c>
      <c r="N1" s="32" t="s">
        <v>109</v>
      </c>
      <c r="O1" s="32" t="s">
        <v>110</v>
      </c>
      <c r="P1" s="32" t="s">
        <v>22</v>
      </c>
      <c r="Q1" s="32" t="s">
        <v>111</v>
      </c>
      <c r="R1" s="32" t="s">
        <v>112</v>
      </c>
      <c r="S1" s="32" t="s">
        <v>113</v>
      </c>
      <c r="T1" s="32" t="s">
        <v>114</v>
      </c>
      <c r="U1" s="32" t="s">
        <v>134</v>
      </c>
      <c r="V1" s="32" t="s">
        <v>115</v>
      </c>
      <c r="W1" s="32" t="s">
        <v>116</v>
      </c>
      <c r="X1" s="32" t="s">
        <v>57</v>
      </c>
      <c r="Y1" s="32" t="s">
        <v>117</v>
      </c>
      <c r="Z1" s="32" t="s">
        <v>33</v>
      </c>
      <c r="AA1" s="32" t="s">
        <v>118</v>
      </c>
      <c r="AB1" s="32" t="s">
        <v>119</v>
      </c>
      <c r="AC1" s="32" t="s">
        <v>64</v>
      </c>
      <c r="AD1" s="32" t="s">
        <v>120</v>
      </c>
      <c r="AE1" s="32" t="s">
        <v>121</v>
      </c>
      <c r="AF1" s="32" t="s">
        <v>122</v>
      </c>
      <c r="AG1" s="32" t="s">
        <v>135</v>
      </c>
      <c r="AH1" s="32" t="s">
        <v>123</v>
      </c>
      <c r="AI1" s="32" t="s">
        <v>124</v>
      </c>
      <c r="AJ1" s="32" t="s">
        <v>125</v>
      </c>
      <c r="AK1" s="32" t="s">
        <v>126</v>
      </c>
      <c r="AL1" s="32" t="s">
        <v>127</v>
      </c>
      <c r="AM1" s="32" t="s">
        <v>128</v>
      </c>
      <c r="AN1" s="32" t="s">
        <v>129</v>
      </c>
      <c r="AO1" s="32" t="s">
        <v>130</v>
      </c>
      <c r="AP1" s="32" t="s">
        <v>0</v>
      </c>
      <c r="AQ1" s="33" t="s">
        <v>1</v>
      </c>
      <c r="AR1" s="33" t="s">
        <v>28</v>
      </c>
      <c r="AS1" s="121" t="s">
        <v>137</v>
      </c>
      <c r="AT1" s="40" t="s">
        <v>8</v>
      </c>
      <c r="AV1" s="159" t="s">
        <v>196</v>
      </c>
      <c r="AW1" s="160" t="s">
        <v>197</v>
      </c>
    </row>
    <row r="2" spans="1:49" s="21" customFormat="1" ht="33" customHeight="1" thickBot="1">
      <c r="A2" s="202"/>
      <c r="B2" s="203"/>
      <c r="C2" s="203"/>
      <c r="D2" s="204" t="s">
        <v>131</v>
      </c>
      <c r="E2" s="205">
        <v>29</v>
      </c>
      <c r="F2" s="205"/>
      <c r="G2" s="206"/>
      <c r="H2" s="206"/>
      <c r="I2" s="206"/>
      <c r="J2" s="207"/>
      <c r="K2" s="205"/>
      <c r="L2" s="205"/>
      <c r="M2" s="205"/>
      <c r="N2" s="205"/>
      <c r="O2" s="208"/>
      <c r="P2" s="208"/>
      <c r="Q2" s="205"/>
      <c r="R2" s="205"/>
      <c r="S2" s="209"/>
      <c r="T2" s="205"/>
      <c r="U2" s="205" t="s">
        <v>136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 t="s">
        <v>136</v>
      </c>
      <c r="AH2" s="205" t="s">
        <v>132</v>
      </c>
      <c r="AI2" s="205"/>
      <c r="AJ2" s="205"/>
      <c r="AK2" s="205"/>
      <c r="AL2" s="205"/>
      <c r="AM2" s="205"/>
      <c r="AN2" s="205"/>
      <c r="AO2" s="205" t="s">
        <v>68</v>
      </c>
      <c r="AP2" s="205" t="s">
        <v>149</v>
      </c>
      <c r="AQ2" s="33"/>
      <c r="AR2" s="33"/>
      <c r="AS2" s="121"/>
      <c r="AT2" s="40"/>
      <c r="AV2" s="186"/>
      <c r="AW2" s="184"/>
    </row>
    <row r="3" spans="1:49" s="21" customFormat="1" ht="27" customHeight="1">
      <c r="A3" s="194" t="s">
        <v>6</v>
      </c>
      <c r="B3" s="195" t="s">
        <v>21</v>
      </c>
      <c r="C3" s="195" t="s">
        <v>138</v>
      </c>
      <c r="D3" s="196">
        <v>0</v>
      </c>
      <c r="E3" s="196">
        <v>0</v>
      </c>
      <c r="F3" s="196">
        <v>0</v>
      </c>
      <c r="G3" s="196">
        <v>0</v>
      </c>
      <c r="H3" s="196">
        <v>0</v>
      </c>
      <c r="I3" s="196">
        <v>0</v>
      </c>
      <c r="J3" s="196">
        <v>0</v>
      </c>
      <c r="K3" s="196">
        <v>0</v>
      </c>
      <c r="L3" s="196">
        <v>0</v>
      </c>
      <c r="M3" s="196">
        <v>0</v>
      </c>
      <c r="N3" s="196">
        <v>0</v>
      </c>
      <c r="O3" s="196">
        <v>0</v>
      </c>
      <c r="P3" s="196">
        <v>0</v>
      </c>
      <c r="Q3" s="196">
        <v>60</v>
      </c>
      <c r="R3" s="196">
        <v>0</v>
      </c>
      <c r="S3" s="196">
        <v>0</v>
      </c>
      <c r="T3" s="196">
        <v>0</v>
      </c>
      <c r="U3" s="197">
        <v>38</v>
      </c>
      <c r="V3" s="196">
        <v>0</v>
      </c>
      <c r="W3" s="196">
        <v>0</v>
      </c>
      <c r="X3" s="196">
        <v>0</v>
      </c>
      <c r="Y3" s="196">
        <v>0</v>
      </c>
      <c r="Z3" s="196">
        <v>0</v>
      </c>
      <c r="AA3" s="196">
        <v>0</v>
      </c>
      <c r="AB3" s="196">
        <v>0</v>
      </c>
      <c r="AC3" s="196">
        <v>0</v>
      </c>
      <c r="AD3" s="196">
        <v>0</v>
      </c>
      <c r="AE3" s="196">
        <v>0</v>
      </c>
      <c r="AF3" s="196">
        <v>0</v>
      </c>
      <c r="AG3" s="197">
        <v>12</v>
      </c>
      <c r="AH3" s="196">
        <v>0</v>
      </c>
      <c r="AI3" s="196">
        <v>0</v>
      </c>
      <c r="AJ3" s="196">
        <v>0</v>
      </c>
      <c r="AK3" s="196">
        <v>0</v>
      </c>
      <c r="AL3" s="196">
        <v>0</v>
      </c>
      <c r="AM3" s="196">
        <v>0</v>
      </c>
      <c r="AN3" s="196">
        <v>0</v>
      </c>
      <c r="AO3" s="196">
        <v>7</v>
      </c>
      <c r="AP3" s="198">
        <v>0</v>
      </c>
      <c r="AQ3" s="199">
        <f>SUM(F3:AN3)-U3-AG3</f>
        <v>60</v>
      </c>
      <c r="AR3" s="199">
        <f aca="true" t="shared" si="0" ref="AR3:AR17">D3+E3+AH3+AO3</f>
        <v>7</v>
      </c>
      <c r="AS3" s="200">
        <f aca="true" t="shared" si="1" ref="AS3:AS17">U3+AG3+AP3</f>
        <v>50</v>
      </c>
      <c r="AT3" s="201">
        <f aca="true" t="shared" si="2" ref="AT3:AT17">AQ3+AR3+AS3</f>
        <v>117</v>
      </c>
      <c r="AV3" s="228" t="s">
        <v>195</v>
      </c>
      <c r="AW3" s="229">
        <v>104.2</v>
      </c>
    </row>
    <row r="4" spans="1:49" s="21" customFormat="1" ht="31.5" customHeight="1">
      <c r="A4" s="155" t="s">
        <v>10</v>
      </c>
      <c r="B4" s="152"/>
      <c r="C4" s="152" t="s">
        <v>159</v>
      </c>
      <c r="D4" s="149">
        <v>0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49">
        <v>0</v>
      </c>
      <c r="O4" s="149">
        <v>0</v>
      </c>
      <c r="P4" s="149">
        <v>0</v>
      </c>
      <c r="Q4" s="149">
        <v>0</v>
      </c>
      <c r="R4" s="149">
        <v>0</v>
      </c>
      <c r="S4" s="149">
        <v>0</v>
      </c>
      <c r="T4" s="149">
        <v>60</v>
      </c>
      <c r="U4" s="120">
        <v>34</v>
      </c>
      <c r="V4" s="149">
        <v>0</v>
      </c>
      <c r="W4" s="149">
        <v>0</v>
      </c>
      <c r="X4" s="149">
        <v>0</v>
      </c>
      <c r="Y4" s="149">
        <v>0</v>
      </c>
      <c r="Z4" s="149">
        <v>0</v>
      </c>
      <c r="AA4" s="149">
        <v>0</v>
      </c>
      <c r="AB4" s="149">
        <v>0</v>
      </c>
      <c r="AC4" s="149">
        <v>0</v>
      </c>
      <c r="AD4" s="149">
        <v>60</v>
      </c>
      <c r="AE4" s="149">
        <v>0</v>
      </c>
      <c r="AF4" s="149">
        <v>0</v>
      </c>
      <c r="AG4" s="120">
        <v>0</v>
      </c>
      <c r="AH4" s="149">
        <v>0</v>
      </c>
      <c r="AI4" s="149">
        <v>0</v>
      </c>
      <c r="AJ4" s="149">
        <v>0</v>
      </c>
      <c r="AK4" s="149">
        <v>0</v>
      </c>
      <c r="AL4" s="149">
        <v>0</v>
      </c>
      <c r="AM4" s="149">
        <v>0</v>
      </c>
      <c r="AN4" s="149">
        <v>0</v>
      </c>
      <c r="AO4" s="149">
        <v>5</v>
      </c>
      <c r="AP4" s="120">
        <v>0</v>
      </c>
      <c r="AQ4" s="150">
        <f>SUM(F4:AN4)-U4-AG4</f>
        <v>120</v>
      </c>
      <c r="AR4" s="150">
        <f t="shared" si="0"/>
        <v>5</v>
      </c>
      <c r="AS4" s="150">
        <f t="shared" si="1"/>
        <v>34</v>
      </c>
      <c r="AT4" s="156">
        <f t="shared" si="2"/>
        <v>159</v>
      </c>
      <c r="AV4" s="187">
        <v>103.85</v>
      </c>
      <c r="AW4" s="176">
        <v>102.85</v>
      </c>
    </row>
    <row r="5" spans="1:49" s="21" customFormat="1" ht="27.75" customHeight="1">
      <c r="A5" s="155" t="s">
        <v>7</v>
      </c>
      <c r="B5" s="152"/>
      <c r="C5" s="152" t="s">
        <v>160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60</v>
      </c>
      <c r="R5" s="149">
        <v>0</v>
      </c>
      <c r="S5" s="149">
        <v>0</v>
      </c>
      <c r="T5" s="149">
        <v>0</v>
      </c>
      <c r="U5" s="120">
        <v>88</v>
      </c>
      <c r="V5" s="149">
        <v>0</v>
      </c>
      <c r="W5" s="149">
        <v>0</v>
      </c>
      <c r="X5" s="149">
        <v>0</v>
      </c>
      <c r="Y5" s="149">
        <v>0</v>
      </c>
      <c r="Z5" s="149">
        <v>0</v>
      </c>
      <c r="AA5" s="149">
        <v>0</v>
      </c>
      <c r="AB5" s="149">
        <v>0</v>
      </c>
      <c r="AC5" s="149">
        <v>0</v>
      </c>
      <c r="AD5" s="149">
        <v>60</v>
      </c>
      <c r="AE5" s="149">
        <v>0</v>
      </c>
      <c r="AF5" s="149">
        <v>0</v>
      </c>
      <c r="AG5" s="120">
        <v>10</v>
      </c>
      <c r="AH5" s="149">
        <v>0</v>
      </c>
      <c r="AI5" s="149">
        <v>0</v>
      </c>
      <c r="AJ5" s="149">
        <v>0</v>
      </c>
      <c r="AK5" s="149">
        <v>0</v>
      </c>
      <c r="AL5" s="149">
        <v>0</v>
      </c>
      <c r="AM5" s="149">
        <v>0</v>
      </c>
      <c r="AN5" s="149">
        <v>0</v>
      </c>
      <c r="AO5" s="149">
        <v>7</v>
      </c>
      <c r="AP5" s="120">
        <v>0</v>
      </c>
      <c r="AQ5" s="150">
        <f>SUM(F5:AN5)-U5-AG5</f>
        <v>120</v>
      </c>
      <c r="AR5" s="150">
        <f t="shared" si="0"/>
        <v>7</v>
      </c>
      <c r="AS5" s="150">
        <f t="shared" si="1"/>
        <v>98</v>
      </c>
      <c r="AT5" s="156">
        <f t="shared" si="2"/>
        <v>225</v>
      </c>
      <c r="AV5" s="185" t="s">
        <v>195</v>
      </c>
      <c r="AW5" s="177" t="s">
        <v>195</v>
      </c>
    </row>
    <row r="6" spans="1:49" s="21" customFormat="1" ht="37.5" customHeight="1">
      <c r="A6" s="52" t="s">
        <v>12</v>
      </c>
      <c r="B6" s="29" t="s">
        <v>163</v>
      </c>
      <c r="C6" s="130" t="s">
        <v>164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60</v>
      </c>
      <c r="R6" s="149">
        <v>0</v>
      </c>
      <c r="S6" s="149">
        <v>0</v>
      </c>
      <c r="T6" s="149">
        <v>60</v>
      </c>
      <c r="U6" s="120">
        <v>22</v>
      </c>
      <c r="V6" s="149">
        <v>60</v>
      </c>
      <c r="W6" s="149">
        <v>0</v>
      </c>
      <c r="X6" s="149">
        <v>0</v>
      </c>
      <c r="Y6" s="149">
        <v>0</v>
      </c>
      <c r="Z6" s="149">
        <v>0</v>
      </c>
      <c r="AA6" s="149">
        <v>0</v>
      </c>
      <c r="AB6" s="149">
        <v>0</v>
      </c>
      <c r="AC6" s="149">
        <v>60</v>
      </c>
      <c r="AD6" s="149">
        <v>0</v>
      </c>
      <c r="AE6" s="149">
        <v>0</v>
      </c>
      <c r="AF6" s="149">
        <v>0</v>
      </c>
      <c r="AG6" s="120">
        <v>0</v>
      </c>
      <c r="AH6" s="149">
        <v>20</v>
      </c>
      <c r="AI6" s="149">
        <v>0</v>
      </c>
      <c r="AJ6" s="149">
        <v>0</v>
      </c>
      <c r="AK6" s="149">
        <v>0</v>
      </c>
      <c r="AL6" s="149">
        <v>0</v>
      </c>
      <c r="AM6" s="149">
        <v>0</v>
      </c>
      <c r="AN6" s="149">
        <v>0</v>
      </c>
      <c r="AO6" s="149">
        <v>0</v>
      </c>
      <c r="AP6" s="120">
        <v>0</v>
      </c>
      <c r="AQ6" s="150">
        <f aca="true" t="shared" si="3" ref="AQ6:AQ17">SUM(F6:AN6)-U6-AG6-AH6</f>
        <v>240</v>
      </c>
      <c r="AR6" s="150">
        <f t="shared" si="0"/>
        <v>20</v>
      </c>
      <c r="AS6" s="150">
        <f t="shared" si="1"/>
        <v>22</v>
      </c>
      <c r="AT6" s="156">
        <f t="shared" si="2"/>
        <v>282</v>
      </c>
      <c r="AV6" s="188">
        <v>102.5</v>
      </c>
      <c r="AW6" s="178">
        <v>101.5</v>
      </c>
    </row>
    <row r="7" spans="1:49" s="21" customFormat="1" ht="40.5" customHeight="1">
      <c r="A7" s="52" t="s">
        <v>13</v>
      </c>
      <c r="B7" s="29" t="s">
        <v>165</v>
      </c>
      <c r="C7" s="130" t="s">
        <v>166</v>
      </c>
      <c r="D7" s="26">
        <v>0</v>
      </c>
      <c r="E7" s="26">
        <v>0</v>
      </c>
      <c r="F7" s="26">
        <v>0</v>
      </c>
      <c r="G7" s="139">
        <v>0</v>
      </c>
      <c r="H7" s="139">
        <v>60</v>
      </c>
      <c r="I7" s="139">
        <v>0</v>
      </c>
      <c r="J7" s="139">
        <v>60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59">
        <v>32</v>
      </c>
      <c r="V7" s="139">
        <v>0</v>
      </c>
      <c r="W7" s="139">
        <v>0</v>
      </c>
      <c r="X7" s="139">
        <v>0</v>
      </c>
      <c r="Y7" s="139">
        <v>0</v>
      </c>
      <c r="Z7" s="139">
        <v>0</v>
      </c>
      <c r="AA7" s="139">
        <v>0</v>
      </c>
      <c r="AB7" s="139">
        <v>60</v>
      </c>
      <c r="AC7" s="139">
        <v>0</v>
      </c>
      <c r="AD7" s="139">
        <v>60</v>
      </c>
      <c r="AE7" s="139">
        <v>0</v>
      </c>
      <c r="AF7" s="139">
        <v>0</v>
      </c>
      <c r="AG7" s="59">
        <v>0</v>
      </c>
      <c r="AH7" s="139">
        <v>10</v>
      </c>
      <c r="AI7" s="139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  <c r="AO7" s="139">
        <v>4</v>
      </c>
      <c r="AP7" s="59">
        <v>0</v>
      </c>
      <c r="AQ7" s="220">
        <f t="shared" si="3"/>
        <v>240</v>
      </c>
      <c r="AR7" s="220">
        <f t="shared" si="0"/>
        <v>14</v>
      </c>
      <c r="AS7" s="220">
        <f t="shared" si="1"/>
        <v>32</v>
      </c>
      <c r="AT7" s="221">
        <f t="shared" si="2"/>
        <v>286</v>
      </c>
      <c r="AV7" s="185">
        <v>101.15</v>
      </c>
      <c r="AW7" s="177">
        <v>100.15</v>
      </c>
    </row>
    <row r="8" spans="1:49" s="21" customFormat="1" ht="39" customHeight="1">
      <c r="A8" s="52" t="s">
        <v>14</v>
      </c>
      <c r="B8" s="29" t="s">
        <v>161</v>
      </c>
      <c r="C8" s="130" t="s">
        <v>162</v>
      </c>
      <c r="D8" s="26">
        <v>0</v>
      </c>
      <c r="E8" s="26">
        <v>0</v>
      </c>
      <c r="F8" s="26">
        <v>0</v>
      </c>
      <c r="G8" s="139">
        <v>0</v>
      </c>
      <c r="H8" s="139">
        <v>60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60</v>
      </c>
      <c r="R8" s="139">
        <v>0</v>
      </c>
      <c r="S8" s="139">
        <v>0</v>
      </c>
      <c r="T8" s="139">
        <v>60</v>
      </c>
      <c r="U8" s="59">
        <v>54</v>
      </c>
      <c r="V8" s="139">
        <v>60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39">
        <v>0</v>
      </c>
      <c r="AD8" s="139">
        <v>0</v>
      </c>
      <c r="AE8" s="139">
        <v>0</v>
      </c>
      <c r="AF8" s="139">
        <v>0</v>
      </c>
      <c r="AG8" s="5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10</v>
      </c>
      <c r="AP8" s="59">
        <v>0</v>
      </c>
      <c r="AQ8" s="220">
        <f t="shared" si="3"/>
        <v>240</v>
      </c>
      <c r="AR8" s="220">
        <f t="shared" si="0"/>
        <v>10</v>
      </c>
      <c r="AS8" s="220">
        <f t="shared" si="1"/>
        <v>54</v>
      </c>
      <c r="AT8" s="221">
        <f t="shared" si="2"/>
        <v>304</v>
      </c>
      <c r="AV8" s="185" t="s">
        <v>195</v>
      </c>
      <c r="AW8" s="177" t="s">
        <v>195</v>
      </c>
    </row>
    <row r="9" spans="1:49" s="1" customFormat="1" ht="33.75" customHeight="1">
      <c r="A9" s="52" t="s">
        <v>11</v>
      </c>
      <c r="B9" s="29" t="s">
        <v>19</v>
      </c>
      <c r="C9" s="130" t="s">
        <v>38</v>
      </c>
      <c r="D9" s="26">
        <v>0</v>
      </c>
      <c r="E9" s="26">
        <v>0</v>
      </c>
      <c r="F9" s="26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60</v>
      </c>
      <c r="R9" s="139">
        <v>0</v>
      </c>
      <c r="S9" s="139">
        <v>0</v>
      </c>
      <c r="T9" s="139">
        <v>60</v>
      </c>
      <c r="U9" s="59">
        <v>74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39">
        <v>60</v>
      </c>
      <c r="AD9" s="139">
        <v>0</v>
      </c>
      <c r="AE9" s="139">
        <v>0</v>
      </c>
      <c r="AF9" s="139">
        <v>0</v>
      </c>
      <c r="AG9" s="59">
        <v>24</v>
      </c>
      <c r="AH9" s="139">
        <v>10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59">
        <v>22</v>
      </c>
      <c r="AQ9" s="220">
        <f t="shared" si="3"/>
        <v>180</v>
      </c>
      <c r="AR9" s="220">
        <f t="shared" si="0"/>
        <v>10</v>
      </c>
      <c r="AS9" s="220">
        <f t="shared" si="1"/>
        <v>120</v>
      </c>
      <c r="AT9" s="221">
        <f t="shared" si="2"/>
        <v>310</v>
      </c>
      <c r="AV9" s="189">
        <v>99.8</v>
      </c>
      <c r="AW9" s="179">
        <v>98.8</v>
      </c>
    </row>
    <row r="10" spans="1:50" s="1" customFormat="1" ht="35.25" customHeight="1">
      <c r="A10" s="52" t="s">
        <v>200</v>
      </c>
      <c r="B10" s="29" t="s">
        <v>167</v>
      </c>
      <c r="C10" s="29" t="s">
        <v>168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60</v>
      </c>
      <c r="U10" s="59">
        <v>148</v>
      </c>
      <c r="V10" s="139">
        <v>60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60</v>
      </c>
      <c r="AC10" s="139">
        <v>0</v>
      </c>
      <c r="AD10" s="139">
        <v>0</v>
      </c>
      <c r="AE10" s="139">
        <v>0</v>
      </c>
      <c r="AF10" s="139">
        <v>60</v>
      </c>
      <c r="AG10" s="59">
        <v>18</v>
      </c>
      <c r="AH10" s="139">
        <v>0</v>
      </c>
      <c r="AI10" s="139">
        <v>0</v>
      </c>
      <c r="AJ10" s="139">
        <v>60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59">
        <v>10</v>
      </c>
      <c r="AQ10" s="220">
        <f t="shared" si="3"/>
        <v>300</v>
      </c>
      <c r="AR10" s="220">
        <f t="shared" si="0"/>
        <v>0</v>
      </c>
      <c r="AS10" s="220">
        <f t="shared" si="1"/>
        <v>176</v>
      </c>
      <c r="AT10" s="221">
        <f t="shared" si="2"/>
        <v>476</v>
      </c>
      <c r="AU10" s="23"/>
      <c r="AV10" s="190">
        <v>98.45</v>
      </c>
      <c r="AW10" s="180">
        <v>97.45</v>
      </c>
      <c r="AX10" s="23"/>
    </row>
    <row r="11" spans="1:49" s="1" customFormat="1" ht="37.5" customHeight="1">
      <c r="A11" s="52" t="s">
        <v>16</v>
      </c>
      <c r="B11" s="138" t="s">
        <v>171</v>
      </c>
      <c r="C11" s="138" t="s">
        <v>172</v>
      </c>
      <c r="D11" s="139">
        <v>10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60</v>
      </c>
      <c r="R11" s="139">
        <v>0</v>
      </c>
      <c r="S11" s="139">
        <v>0</v>
      </c>
      <c r="T11" s="139">
        <v>60</v>
      </c>
      <c r="U11" s="59">
        <v>112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60</v>
      </c>
      <c r="AD11" s="139">
        <v>60</v>
      </c>
      <c r="AE11" s="139">
        <v>0</v>
      </c>
      <c r="AF11" s="139">
        <v>0</v>
      </c>
      <c r="AG11" s="59">
        <v>12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29">
        <v>0</v>
      </c>
      <c r="AN11" s="129">
        <v>100</v>
      </c>
      <c r="AO11" s="129">
        <v>14</v>
      </c>
      <c r="AP11" s="59">
        <v>32</v>
      </c>
      <c r="AQ11" s="220">
        <f t="shared" si="3"/>
        <v>340</v>
      </c>
      <c r="AR11" s="220">
        <f t="shared" si="0"/>
        <v>24</v>
      </c>
      <c r="AS11" s="220">
        <f t="shared" si="1"/>
        <v>156</v>
      </c>
      <c r="AT11" s="221">
        <f t="shared" si="2"/>
        <v>520</v>
      </c>
      <c r="AV11" s="189">
        <v>97.1</v>
      </c>
      <c r="AW11" s="179">
        <v>96.1</v>
      </c>
    </row>
    <row r="12" spans="1:49" ht="34.5" customHeight="1">
      <c r="A12" s="52" t="s">
        <v>17</v>
      </c>
      <c r="B12" s="138"/>
      <c r="C12" s="138" t="s">
        <v>173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60</v>
      </c>
      <c r="N12" s="139">
        <v>0</v>
      </c>
      <c r="O12" s="139">
        <v>0</v>
      </c>
      <c r="P12" s="139">
        <v>0</v>
      </c>
      <c r="Q12" s="139">
        <v>60</v>
      </c>
      <c r="R12" s="139">
        <v>0</v>
      </c>
      <c r="S12" s="139">
        <v>0</v>
      </c>
      <c r="T12" s="139">
        <v>60</v>
      </c>
      <c r="U12" s="59">
        <v>104</v>
      </c>
      <c r="V12" s="139">
        <v>0</v>
      </c>
      <c r="W12" s="139">
        <v>0</v>
      </c>
      <c r="X12" s="139">
        <v>60</v>
      </c>
      <c r="Y12" s="139">
        <v>0</v>
      </c>
      <c r="Z12" s="139">
        <v>0</v>
      </c>
      <c r="AA12" s="139">
        <v>0</v>
      </c>
      <c r="AB12" s="139">
        <v>60</v>
      </c>
      <c r="AC12" s="139">
        <v>60</v>
      </c>
      <c r="AD12" s="139">
        <v>0</v>
      </c>
      <c r="AE12" s="139">
        <v>0</v>
      </c>
      <c r="AF12" s="139">
        <v>0</v>
      </c>
      <c r="AG12" s="59">
        <v>10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29">
        <v>0</v>
      </c>
      <c r="AN12" s="129">
        <v>0</v>
      </c>
      <c r="AO12" s="129">
        <v>49</v>
      </c>
      <c r="AP12" s="59">
        <v>8</v>
      </c>
      <c r="AQ12" s="220">
        <f t="shared" si="3"/>
        <v>360</v>
      </c>
      <c r="AR12" s="220">
        <f t="shared" si="0"/>
        <v>49</v>
      </c>
      <c r="AS12" s="220">
        <f t="shared" si="1"/>
        <v>122</v>
      </c>
      <c r="AT12" s="221">
        <f t="shared" si="2"/>
        <v>531</v>
      </c>
      <c r="AV12" s="191">
        <v>95.75</v>
      </c>
      <c r="AW12" s="181">
        <v>94.75</v>
      </c>
    </row>
    <row r="13" spans="1:49" ht="34.5" customHeight="1">
      <c r="A13" s="52" t="s">
        <v>18</v>
      </c>
      <c r="B13" s="138" t="s">
        <v>174</v>
      </c>
      <c r="C13" s="138" t="s">
        <v>180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59">
        <v>110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100</v>
      </c>
      <c r="AB13" s="139">
        <v>0</v>
      </c>
      <c r="AC13" s="139">
        <v>0</v>
      </c>
      <c r="AD13" s="139">
        <v>100</v>
      </c>
      <c r="AE13" s="139">
        <v>0</v>
      </c>
      <c r="AF13" s="139">
        <v>0</v>
      </c>
      <c r="AG13" s="59">
        <v>8</v>
      </c>
      <c r="AH13" s="139">
        <v>0</v>
      </c>
      <c r="AI13" s="139">
        <v>0</v>
      </c>
      <c r="AJ13" s="139">
        <v>100</v>
      </c>
      <c r="AK13" s="139">
        <v>100</v>
      </c>
      <c r="AL13" s="139">
        <v>0</v>
      </c>
      <c r="AM13" s="129">
        <v>0</v>
      </c>
      <c r="AN13" s="129">
        <v>0</v>
      </c>
      <c r="AO13" s="129">
        <v>19</v>
      </c>
      <c r="AP13" s="59">
        <v>0</v>
      </c>
      <c r="AQ13" s="220">
        <f t="shared" si="3"/>
        <v>400</v>
      </c>
      <c r="AR13" s="220">
        <f t="shared" si="0"/>
        <v>19</v>
      </c>
      <c r="AS13" s="220">
        <f t="shared" si="1"/>
        <v>118</v>
      </c>
      <c r="AT13" s="221">
        <f t="shared" si="2"/>
        <v>537</v>
      </c>
      <c r="AV13" s="192">
        <v>94.4</v>
      </c>
      <c r="AW13" s="182">
        <v>93.4</v>
      </c>
    </row>
    <row r="14" spans="1:49" ht="75.75" customHeight="1">
      <c r="A14" s="52" t="s">
        <v>87</v>
      </c>
      <c r="B14" s="125" t="s">
        <v>169</v>
      </c>
      <c r="C14" s="126" t="s">
        <v>170</v>
      </c>
      <c r="D14" s="139">
        <v>10</v>
      </c>
      <c r="E14" s="139">
        <v>0</v>
      </c>
      <c r="F14" s="139">
        <v>0</v>
      </c>
      <c r="G14" s="139">
        <v>0</v>
      </c>
      <c r="H14" s="139">
        <v>60</v>
      </c>
      <c r="I14" s="139">
        <v>100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60</v>
      </c>
      <c r="U14" s="59">
        <v>134</v>
      </c>
      <c r="V14" s="139">
        <v>60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60</v>
      </c>
      <c r="AC14" s="139">
        <v>0</v>
      </c>
      <c r="AD14" s="139">
        <v>0</v>
      </c>
      <c r="AE14" s="139">
        <v>0</v>
      </c>
      <c r="AF14" s="139">
        <v>0</v>
      </c>
      <c r="AG14" s="59">
        <v>0</v>
      </c>
      <c r="AH14" s="139">
        <v>5</v>
      </c>
      <c r="AI14" s="139">
        <v>0</v>
      </c>
      <c r="AJ14" s="139">
        <v>60</v>
      </c>
      <c r="AK14" s="139">
        <v>0</v>
      </c>
      <c r="AL14" s="139">
        <v>0</v>
      </c>
      <c r="AM14" s="139">
        <v>0</v>
      </c>
      <c r="AN14" s="139">
        <v>0</v>
      </c>
      <c r="AO14" s="139">
        <v>5</v>
      </c>
      <c r="AP14" s="59">
        <v>0</v>
      </c>
      <c r="AQ14" s="220">
        <f t="shared" si="3"/>
        <v>400</v>
      </c>
      <c r="AR14" s="220">
        <f t="shared" si="0"/>
        <v>20</v>
      </c>
      <c r="AS14" s="220">
        <f t="shared" si="1"/>
        <v>134</v>
      </c>
      <c r="AT14" s="221">
        <f t="shared" si="2"/>
        <v>554</v>
      </c>
      <c r="AV14" s="192">
        <v>93.05</v>
      </c>
      <c r="AW14" s="182">
        <v>92.05</v>
      </c>
    </row>
    <row r="15" spans="1:49" ht="49.5" customHeight="1">
      <c r="A15" s="52" t="s">
        <v>88</v>
      </c>
      <c r="B15" s="138" t="s">
        <v>175</v>
      </c>
      <c r="C15" s="138" t="s">
        <v>179</v>
      </c>
      <c r="D15" s="139">
        <v>0</v>
      </c>
      <c r="E15" s="139">
        <v>30</v>
      </c>
      <c r="F15" s="139">
        <v>0</v>
      </c>
      <c r="G15" s="139">
        <v>60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60</v>
      </c>
      <c r="U15" s="59">
        <v>50</v>
      </c>
      <c r="V15" s="139">
        <v>60</v>
      </c>
      <c r="W15" s="139">
        <v>60</v>
      </c>
      <c r="X15" s="139">
        <v>0</v>
      </c>
      <c r="Y15" s="139">
        <v>0</v>
      </c>
      <c r="Z15" s="139">
        <v>0</v>
      </c>
      <c r="AA15" s="139">
        <v>0</v>
      </c>
      <c r="AB15" s="139">
        <v>60</v>
      </c>
      <c r="AC15" s="139">
        <v>60</v>
      </c>
      <c r="AD15" s="139">
        <v>0</v>
      </c>
      <c r="AE15" s="139">
        <v>0</v>
      </c>
      <c r="AF15" s="139">
        <v>60</v>
      </c>
      <c r="AG15" s="59">
        <v>0</v>
      </c>
      <c r="AH15" s="139">
        <v>0</v>
      </c>
      <c r="AI15" s="139">
        <v>0</v>
      </c>
      <c r="AJ15" s="139">
        <v>0</v>
      </c>
      <c r="AK15" s="139">
        <v>60</v>
      </c>
      <c r="AL15" s="139">
        <v>0</v>
      </c>
      <c r="AM15" s="129">
        <v>0</v>
      </c>
      <c r="AN15" s="129">
        <v>0</v>
      </c>
      <c r="AO15" s="129">
        <v>1</v>
      </c>
      <c r="AP15" s="59">
        <v>12</v>
      </c>
      <c r="AQ15" s="220">
        <f>SUM(F15:AN15)-U15-AG15-AH15</f>
        <v>480</v>
      </c>
      <c r="AR15" s="220">
        <f>D15+E15+AH15+AO15</f>
        <v>31</v>
      </c>
      <c r="AS15" s="220">
        <f>U15+AG15+AP15</f>
        <v>62</v>
      </c>
      <c r="AT15" s="221">
        <f>AQ15+AR15+AS15</f>
        <v>573</v>
      </c>
      <c r="AV15" s="192">
        <v>91.7</v>
      </c>
      <c r="AW15" s="182">
        <v>90.7</v>
      </c>
    </row>
    <row r="16" spans="1:49" ht="34.5" customHeight="1">
      <c r="A16" s="52" t="s">
        <v>89</v>
      </c>
      <c r="B16" s="138" t="s">
        <v>176</v>
      </c>
      <c r="C16" s="138" t="s">
        <v>181</v>
      </c>
      <c r="D16" s="139">
        <v>40</v>
      </c>
      <c r="E16" s="139">
        <v>30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59">
        <v>106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100</v>
      </c>
      <c r="AB16" s="139">
        <v>0</v>
      </c>
      <c r="AC16" s="139">
        <v>0</v>
      </c>
      <c r="AD16" s="139">
        <v>100</v>
      </c>
      <c r="AE16" s="139">
        <v>0</v>
      </c>
      <c r="AF16" s="139">
        <v>0</v>
      </c>
      <c r="AG16" s="59">
        <v>0</v>
      </c>
      <c r="AH16" s="139">
        <v>0</v>
      </c>
      <c r="AI16" s="139">
        <v>0</v>
      </c>
      <c r="AJ16" s="139">
        <v>100</v>
      </c>
      <c r="AK16" s="139">
        <v>100</v>
      </c>
      <c r="AL16" s="139">
        <v>0</v>
      </c>
      <c r="AM16" s="129">
        <v>0</v>
      </c>
      <c r="AN16" s="129">
        <v>0</v>
      </c>
      <c r="AO16" s="129">
        <v>9</v>
      </c>
      <c r="AP16" s="59">
        <v>0</v>
      </c>
      <c r="AQ16" s="220">
        <f t="shared" si="3"/>
        <v>400</v>
      </c>
      <c r="AR16" s="220">
        <f t="shared" si="0"/>
        <v>79</v>
      </c>
      <c r="AS16" s="220">
        <f t="shared" si="1"/>
        <v>106</v>
      </c>
      <c r="AT16" s="221">
        <f t="shared" si="2"/>
        <v>585</v>
      </c>
      <c r="AV16" s="192">
        <v>90.35</v>
      </c>
      <c r="AW16" s="182">
        <v>89.35</v>
      </c>
    </row>
    <row r="17" spans="1:49" ht="39" customHeight="1" thickBot="1">
      <c r="A17" s="132" t="s">
        <v>201</v>
      </c>
      <c r="B17" s="124" t="s">
        <v>177</v>
      </c>
      <c r="C17" s="124" t="s">
        <v>178</v>
      </c>
      <c r="D17" s="124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60</v>
      </c>
      <c r="N17" s="131">
        <v>0</v>
      </c>
      <c r="O17" s="131">
        <v>60</v>
      </c>
      <c r="P17" s="131">
        <v>0</v>
      </c>
      <c r="Q17" s="131">
        <v>0</v>
      </c>
      <c r="R17" s="131">
        <v>0</v>
      </c>
      <c r="S17" s="131">
        <v>0</v>
      </c>
      <c r="T17" s="131">
        <v>60</v>
      </c>
      <c r="U17" s="63">
        <v>144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60</v>
      </c>
      <c r="AD17" s="131">
        <v>60</v>
      </c>
      <c r="AE17" s="131">
        <v>0</v>
      </c>
      <c r="AF17" s="131">
        <v>0</v>
      </c>
      <c r="AG17" s="63">
        <v>38</v>
      </c>
      <c r="AH17" s="131">
        <v>60</v>
      </c>
      <c r="AI17" s="131">
        <v>0</v>
      </c>
      <c r="AJ17" s="131">
        <v>0</v>
      </c>
      <c r="AK17" s="131">
        <v>0</v>
      </c>
      <c r="AL17" s="131">
        <v>0</v>
      </c>
      <c r="AM17" s="134">
        <v>60</v>
      </c>
      <c r="AN17" s="134">
        <v>0</v>
      </c>
      <c r="AO17" s="134">
        <v>14</v>
      </c>
      <c r="AP17" s="63">
        <v>18</v>
      </c>
      <c r="AQ17" s="225">
        <f t="shared" si="3"/>
        <v>360</v>
      </c>
      <c r="AR17" s="225">
        <f t="shared" si="0"/>
        <v>74</v>
      </c>
      <c r="AS17" s="225">
        <f t="shared" si="1"/>
        <v>200</v>
      </c>
      <c r="AT17" s="226">
        <f t="shared" si="2"/>
        <v>634</v>
      </c>
      <c r="AV17" s="193">
        <v>89</v>
      </c>
      <c r="AW17" s="183">
        <v>88</v>
      </c>
    </row>
    <row r="18" spans="2:42" ht="54" customHeight="1">
      <c r="B18" s="19"/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20"/>
      <c r="AP18" s="20"/>
    </row>
    <row r="19" spans="2:53" ht="63.75" customHeight="1">
      <c r="B19" s="19"/>
      <c r="C19" s="133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20"/>
      <c r="AO19" s="20"/>
      <c r="AP19" s="20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2:53" ht="63.75" customHeight="1">
      <c r="B20" s="19"/>
      <c r="C20" s="19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20"/>
      <c r="AN20" s="20"/>
      <c r="AO20" s="20"/>
      <c r="AP20" s="20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ht="42.75" customHeight="1">
      <c r="B21" s="19"/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20"/>
      <c r="AN21" s="20"/>
      <c r="AO21" s="20"/>
      <c r="AP21" s="2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5.75">
      <c r="B22" s="19"/>
      <c r="C22" s="19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20"/>
      <c r="AN22" s="20"/>
      <c r="AO22" s="20"/>
      <c r="AP22" s="20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43.5" customHeight="1">
      <c r="B23" s="19"/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20"/>
      <c r="AN23" s="20"/>
      <c r="AO23" s="20"/>
      <c r="AP23" s="20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52.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20"/>
      <c r="AN24" s="20"/>
      <c r="AO24" s="20"/>
      <c r="AP24" s="20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54.75" customHeight="1">
      <c r="B25" s="19"/>
      <c r="C25" s="19"/>
      <c r="D25" s="1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S25" s="18"/>
      <c r="AT25" s="18"/>
      <c r="AU25" s="18"/>
      <c r="AV25" s="18"/>
      <c r="AW25" s="8"/>
      <c r="AX25" s="8"/>
      <c r="AY25" s="8"/>
      <c r="AZ25" s="8"/>
      <c r="BA25" s="8"/>
    </row>
    <row r="26" spans="2:53" ht="54.75" customHeight="1">
      <c r="B26" s="19"/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S26" s="18"/>
      <c r="AT26" s="18"/>
      <c r="AU26" s="18"/>
      <c r="AV26" s="18"/>
      <c r="AW26" s="8"/>
      <c r="AX26" s="8"/>
      <c r="AY26" s="8"/>
      <c r="AZ26" s="8"/>
      <c r="BA26" s="8"/>
    </row>
    <row r="27" spans="2:53" ht="57" customHeight="1">
      <c r="B27" s="19"/>
      <c r="C27" s="19"/>
      <c r="D27" s="19"/>
      <c r="E27" s="16"/>
      <c r="F27" s="1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0"/>
      <c r="AN27" s="20"/>
      <c r="AO27" s="20"/>
      <c r="AP27" s="20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54.75" customHeight="1">
      <c r="B28" s="19"/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0"/>
      <c r="AN28" s="20"/>
      <c r="AO28" s="20"/>
      <c r="AP28" s="20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53" ht="57" customHeight="1">
      <c r="B29" s="19"/>
      <c r="C29" s="19"/>
      <c r="D29" s="1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20"/>
      <c r="AN29" s="20"/>
      <c r="AO29" s="20"/>
      <c r="AP29" s="20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2:53" ht="57" customHeight="1">
      <c r="B30" s="19"/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0"/>
      <c r="AN30" s="20"/>
      <c r="AO30" s="20"/>
      <c r="AP30" s="20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2:49" ht="15.75">
      <c r="B31" s="19"/>
      <c r="C31" s="19"/>
      <c r="D31" s="19"/>
      <c r="E31" s="16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20"/>
      <c r="AN31" s="20"/>
      <c r="AO31" s="20"/>
      <c r="AP31" s="20"/>
      <c r="AQ31" s="8"/>
      <c r="AR31" s="8"/>
      <c r="AS31" s="8"/>
      <c r="AT31" s="8"/>
      <c r="AU31" s="8"/>
      <c r="AV31" s="8"/>
      <c r="AW31" s="8"/>
    </row>
    <row r="32" spans="2:49" ht="27.75" customHeight="1">
      <c r="B32" s="19"/>
      <c r="C32" s="19"/>
      <c r="D32" s="1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  <c r="AN32" s="18"/>
      <c r="AO32" s="18"/>
      <c r="AP32" s="18"/>
      <c r="AQ32" s="8"/>
      <c r="AR32" s="8"/>
      <c r="AS32" s="8"/>
      <c r="AT32" s="8"/>
      <c r="AU32" s="8"/>
      <c r="AV32" s="8"/>
      <c r="AW32" s="8"/>
    </row>
    <row r="33" spans="2:49" ht="19.5" customHeight="1">
      <c r="B33" s="12"/>
      <c r="C33" s="12"/>
      <c r="D33" s="1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8"/>
      <c r="AN33" s="18"/>
      <c r="AO33" s="18"/>
      <c r="AP33" s="18"/>
      <c r="AQ33" s="8"/>
      <c r="AR33" s="8"/>
      <c r="AS33" s="8"/>
      <c r="AT33" s="8"/>
      <c r="AU33" s="8"/>
      <c r="AV33" s="8"/>
      <c r="AW33" s="8"/>
    </row>
    <row r="34" spans="2:42" ht="22.5" customHeight="1">
      <c r="B34" s="17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/>
      <c r="AN34" s="14"/>
      <c r="AO34" s="14"/>
      <c r="AP34" s="14"/>
    </row>
    <row r="35" spans="2:42" ht="21" customHeight="1">
      <c r="B35" s="17"/>
      <c r="C35" s="17"/>
      <c r="D35" s="1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4"/>
      <c r="AN35" s="14"/>
      <c r="AO35" s="14"/>
      <c r="AP35" s="14"/>
    </row>
    <row r="36" spans="2:42" ht="27" customHeight="1">
      <c r="B36" s="17"/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4"/>
      <c r="T36" s="14"/>
      <c r="U36" s="14"/>
      <c r="V36" s="1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4"/>
      <c r="AN36" s="14"/>
      <c r="AO36" s="14"/>
      <c r="AP36" s="14"/>
    </row>
    <row r="37" ht="30" customHeight="1"/>
    <row r="38" spans="2:42" ht="15.75"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4"/>
      <c r="AO38" s="14"/>
      <c r="AP38" s="14"/>
    </row>
    <row r="39" spans="2:42" ht="30" customHeight="1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4"/>
      <c r="AO39" s="14"/>
      <c r="AP39" s="14"/>
    </row>
    <row r="40" spans="2:42" ht="30" customHeight="1"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4"/>
      <c r="AO40" s="14"/>
      <c r="AP40" s="14"/>
    </row>
    <row r="41" spans="2:42" ht="30" customHeight="1"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4"/>
      <c r="AO41" s="14"/>
      <c r="AP41" s="14"/>
    </row>
    <row r="42" spans="2:42" ht="30" customHeight="1"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4"/>
      <c r="AO42" s="14"/>
      <c r="AP42" s="14"/>
    </row>
    <row r="43" spans="2:42" ht="30" customHeight="1"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4"/>
      <c r="AN43" s="14"/>
      <c r="AO43" s="14"/>
      <c r="AP43" s="14"/>
    </row>
    <row r="44" spans="2:42" ht="30" customHeight="1"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4"/>
      <c r="AN44" s="14"/>
      <c r="AO44" s="14"/>
      <c r="AP44" s="14"/>
    </row>
    <row r="45" spans="2:42" ht="30" customHeight="1">
      <c r="B45" s="12"/>
      <c r="C45" s="12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3"/>
      <c r="AN45" s="3"/>
      <c r="AO45" s="3"/>
      <c r="AP45" s="3"/>
    </row>
    <row r="46" spans="2:42" ht="30" customHeight="1"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3"/>
      <c r="AN46" s="3"/>
      <c r="AO46" s="3"/>
      <c r="AP46" s="3"/>
    </row>
    <row r="47" spans="2:42" ht="30" customHeight="1">
      <c r="B47" s="10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"/>
      <c r="AN47" s="3"/>
      <c r="AO47" s="3"/>
      <c r="AP47" s="3"/>
    </row>
    <row r="48" spans="2:42" ht="30" customHeight="1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3"/>
      <c r="AN48" s="3"/>
      <c r="AO48" s="3"/>
      <c r="AP48" s="3"/>
    </row>
    <row r="49" spans="2:42" ht="30" customHeight="1">
      <c r="B49" s="12"/>
      <c r="C49" s="12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3"/>
      <c r="AN49" s="3"/>
      <c r="AO49" s="3"/>
      <c r="AP49" s="3"/>
    </row>
    <row r="50" spans="2:38" ht="30" customHeight="1">
      <c r="B50" s="12"/>
      <c r="C50" s="12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2:38" ht="15.75">
      <c r="B51" s="10"/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 ht="15.75"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 ht="15.75">
      <c r="B53" s="10"/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 ht="15.75">
      <c r="B54" s="10"/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 ht="15.75">
      <c r="B55" s="10"/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 ht="15.75">
      <c r="B56" s="10"/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 ht="15.75">
      <c r="B57" s="10"/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 ht="15.75">
      <c r="B58" s="10"/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 ht="15.75">
      <c r="B59" s="10"/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 ht="15.75">
      <c r="B60" s="10"/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 ht="15.75">
      <c r="B61" s="10"/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 ht="15.75">
      <c r="B62" s="10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 ht="15.75">
      <c r="B63" s="10"/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 ht="15.75">
      <c r="B64" s="10"/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 ht="15.75">
      <c r="B65" s="10"/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 ht="15.75">
      <c r="B66" s="10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 ht="15.75">
      <c r="B67" s="10"/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 ht="15.75">
      <c r="B68" s="10"/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 ht="15.75">
      <c r="B69" s="10"/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 ht="15.75">
      <c r="B70" s="10"/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 ht="15.75">
      <c r="B71" s="10"/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 ht="15.75">
      <c r="B72" s="10"/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 ht="15.75">
      <c r="B73" s="10"/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 ht="15.75">
      <c r="B74" s="10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 ht="15.75">
      <c r="B75" s="10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 ht="15.75">
      <c r="B76" s="10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 ht="15.75">
      <c r="B77" s="10"/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 ht="15.7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15.75">
      <c r="B79" s="10"/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 ht="15.75">
      <c r="B80" s="10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2:38" ht="15.75">
      <c r="B81" s="10"/>
      <c r="C81" s="10"/>
      <c r="D81" s="10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2:38" ht="15.75">
      <c r="B82" s="7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>
      <c r="B83" s="7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>
      <c r="B84" s="7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>
      <c r="B86" s="7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>
      <c r="B87" s="7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>
      <c r="B88" s="7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>
      <c r="B93" s="7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>
      <c r="B94" s="7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>
      <c r="B97" s="7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>
      <c r="B103" s="7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>
      <c r="B104" s="7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>
      <c r="B105" s="7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>
      <c r="B107" s="7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>
      <c r="B108" s="7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>
      <c r="B109" s="7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>
      <c r="B110" s="7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>
      <c r="B111" s="7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>
      <c r="B112" s="7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>
      <c r="B113" s="7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>
      <c r="B114" s="7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>
      <c r="B115" s="7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>
      <c r="B116" s="7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>
      <c r="B117" s="7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>
      <c r="B118" s="7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>
      <c r="B119" s="7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>
      <c r="B124" s="7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>
      <c r="B125" s="7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>
      <c r="B126" s="7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>
      <c r="B127" s="7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>
      <c r="B128" s="7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>
      <c r="B129" s="7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>
      <c r="B130" s="7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>
      <c r="B131" s="7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>
      <c r="B132" s="7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>
      <c r="B133" s="7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>
      <c r="B135" s="7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>
      <c r="B136" s="7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>
      <c r="B137" s="7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>
      <c r="B138" s="7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>
      <c r="B139" s="7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>
      <c r="B140" s="7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>
      <c r="B141" s="7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>
      <c r="B142" s="7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>
      <c r="B143" s="7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>
      <c r="B144" s="7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>
      <c r="B145" s="7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>
      <c r="B146" s="7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>
      <c r="B147" s="7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>
      <c r="B148" s="7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>
      <c r="B151" s="7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>
      <c r="B152" s="7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>
      <c r="B153" s="7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>
      <c r="B154" s="7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5.75">
      <c r="B155" s="7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5.75">
      <c r="B156" s="7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5.75">
      <c r="B157" s="7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5.75">
      <c r="B158" s="7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5.75">
      <c r="B159" s="7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5.75">
      <c r="B160" s="7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5.75">
      <c r="B161" s="7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5.75">
      <c r="B162" s="7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5.75">
      <c r="B163" s="7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5.75">
      <c r="B164" s="7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5.75">
      <c r="B165" s="7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5.75">
      <c r="B166" s="7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5.75">
      <c r="B167" s="7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5.75">
      <c r="B168" s="7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5.75">
      <c r="B169" s="7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5.75">
      <c r="B170" s="7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5.75">
      <c r="B171" s="7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5.75">
      <c r="B172" s="7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5.75">
      <c r="B173" s="7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5.75">
      <c r="B174" s="7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5.75">
      <c r="B175" s="7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5.75">
      <c r="B176" s="7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5.75">
      <c r="B177" s="7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5.75">
      <c r="B178" s="7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5.75">
      <c r="B179" s="7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5.75">
      <c r="B180" s="7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5.75">
      <c r="B181" s="7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5.75">
      <c r="B182" s="7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5.75">
      <c r="B183" s="7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5.75">
      <c r="B184" s="7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5.75">
      <c r="B185" s="7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5.75">
      <c r="B186" s="7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5.75">
      <c r="B187" s="7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5.75">
      <c r="B188" s="7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5.75">
      <c r="B189" s="7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5.75">
      <c r="B190" s="7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5.75">
      <c r="B191" s="7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5.75">
      <c r="B192" s="7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5.75">
      <c r="B193" s="7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5.75">
      <c r="B194" s="7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5.75">
      <c r="B195" s="7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5.75">
      <c r="B196" s="7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5.75">
      <c r="B197" s="7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5.75">
      <c r="B198" s="7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5.75">
      <c r="B199" s="7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5.75">
      <c r="B200" s="7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5.75">
      <c r="B201" s="7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5.75">
      <c r="B202" s="7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5.75">
      <c r="B203" s="7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5.75">
      <c r="B204" s="7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5.75">
      <c r="B205" s="7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5.75">
      <c r="B206" s="7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5.75">
      <c r="B207" s="7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5.75">
      <c r="B208" s="7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5.75">
      <c r="B209" s="7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5.75">
      <c r="B210" s="7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5.75">
      <c r="B211" s="7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5.75">
      <c r="B212" s="7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5.75">
      <c r="B213" s="7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5.75">
      <c r="B214" s="7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5.75">
      <c r="B215" s="7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5.75">
      <c r="B216" s="7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5.75">
      <c r="B217" s="7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5.75">
      <c r="B218" s="7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5.75">
      <c r="B219" s="7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5.75">
      <c r="B220" s="7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5.75">
      <c r="B221" s="7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5.75">
      <c r="B222" s="7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5.75">
      <c r="B223" s="7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5.75">
      <c r="B224" s="7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5.75">
      <c r="B225" s="7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5.75">
      <c r="B226" s="7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5.75"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5.75">
      <c r="B228" s="7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5.75">
      <c r="B229" s="7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5.75">
      <c r="B230" s="7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5.75">
      <c r="B231" s="7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5.75">
      <c r="B232" s="7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5.75">
      <c r="B233" s="7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5.75">
      <c r="B234" s="7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5.75">
      <c r="B235" s="7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5.75">
      <c r="B236" s="7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5.75">
      <c r="B237" s="7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5.75">
      <c r="B238" s="7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5.75">
      <c r="B239" s="7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5.75">
      <c r="B240" s="7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5.75">
      <c r="B241" s="7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5.75">
      <c r="B242" s="7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5.75">
      <c r="B243" s="7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5.75">
      <c r="B244" s="7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5.75">
      <c r="B245" s="7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5.75">
      <c r="B246" s="7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5.75">
      <c r="B247" s="7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5.75">
      <c r="B248" s="7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5.75">
      <c r="B249" s="7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5.75">
      <c r="B250" s="7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5.75">
      <c r="B251" s="7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5.75">
      <c r="B252" s="7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5.75">
      <c r="B253" s="7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5.75">
      <c r="B254" s="7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5.75">
      <c r="B255" s="7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5.75">
      <c r="B256" s="7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5.75"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5.75">
      <c r="B258" s="7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5.75">
      <c r="B259" s="7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5.75">
      <c r="B260" s="7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5.75">
      <c r="B261" s="7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5.75">
      <c r="B262" s="7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5.75">
      <c r="B263" s="7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5.75">
      <c r="B264" s="7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5.75">
      <c r="B265" s="7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5.75">
      <c r="B266" s="7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5.75">
      <c r="B267" s="7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5.75">
      <c r="B268" s="7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5.75">
      <c r="B269" s="7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5.75">
      <c r="B270" s="7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5.75">
      <c r="B271" s="7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5.75">
      <c r="B272" s="7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5.75">
      <c r="B273" s="7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5.75">
      <c r="B274" s="7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5.75">
      <c r="B275" s="7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5.75">
      <c r="B276" s="7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5.75">
      <c r="B277" s="7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5.75">
      <c r="B278" s="7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5.75">
      <c r="B279" s="7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5.75">
      <c r="B280" s="7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5.75">
      <c r="B281" s="7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5.75">
      <c r="B282" s="7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5.75">
      <c r="B283" s="7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5.75">
      <c r="B284" s="7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5.75">
      <c r="B285" s="7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5.75">
      <c r="B286" s="7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5.75">
      <c r="B287" s="7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5.75"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5.75">
      <c r="B289" s="7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5.75">
      <c r="B290" s="7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5.75">
      <c r="B291" s="7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5.75">
      <c r="B292" s="7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5.75">
      <c r="B293" s="7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5.75">
      <c r="B294" s="7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5.75">
      <c r="B295" s="7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5.75">
      <c r="B296" s="7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5.75">
      <c r="B297" s="7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5.75">
      <c r="B298" s="7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5.75">
      <c r="B299" s="7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5.75">
      <c r="B300" s="7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5.75">
      <c r="B301" s="7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5.75">
      <c r="B302" s="7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5.75">
      <c r="B303" s="7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5.75">
      <c r="B304" s="7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5.75">
      <c r="B305" s="7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5.75">
      <c r="B306" s="7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5.75">
      <c r="B307" s="7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5.75">
      <c r="B308" s="7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5.75">
      <c r="B309" s="7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5.75">
      <c r="B310" s="7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5.75">
      <c r="B311" s="7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5.75">
      <c r="B312" s="7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5.75">
      <c r="B313" s="7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5.75">
      <c r="B314" s="7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5.75">
      <c r="B315" s="7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5.75">
      <c r="B316" s="7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5.75">
      <c r="B317" s="7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5.75">
      <c r="B318" s="7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5.75">
      <c r="B319" s="7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5.75">
      <c r="B320" s="7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5.75">
      <c r="B321" s="7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5.75">
      <c r="B322" s="7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5.75">
      <c r="B323" s="7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5.75">
      <c r="B324" s="7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5.75">
      <c r="B325" s="7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5.75">
      <c r="B326" s="7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5.75">
      <c r="B327" s="7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5.75">
      <c r="B328" s="7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5.75">
      <c r="B329" s="7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5.75">
      <c r="B330" s="7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5.75"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5.75">
      <c r="B332" s="7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5.75">
      <c r="B333" s="7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5.75">
      <c r="B334" s="7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5.75">
      <c r="B335" s="7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5.75">
      <c r="B336" s="7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5.75">
      <c r="B337" s="7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5.75">
      <c r="B338" s="7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5.75">
      <c r="B339" s="7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5.75">
      <c r="B340" s="7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5.75">
      <c r="B341" s="7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5.75">
      <c r="B342" s="7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5.75">
      <c r="B343" s="7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5.75">
      <c r="B344" s="7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5.75">
      <c r="B345" s="7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5.75">
      <c r="B346" s="7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5.75">
      <c r="B347" s="7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5.75">
      <c r="B348" s="7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5.75">
      <c r="B349" s="7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5.75">
      <c r="B350" s="7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5.75">
      <c r="B351" s="7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5.75"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5.75">
      <c r="B353" s="7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5.75">
      <c r="B354" s="7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5.75">
      <c r="B355" s="7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5.75">
      <c r="B356" s="7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5.75">
      <c r="B357" s="7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5.75">
      <c r="B358" s="7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5.75">
      <c r="B359" s="7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5.75">
      <c r="B360" s="7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5.75">
      <c r="B361" s="7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5.75">
      <c r="B362" s="7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5.75">
      <c r="B363" s="7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5.75">
      <c r="B364" s="7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5.75">
      <c r="B365" s="7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5.75">
      <c r="B366" s="7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5.75">
      <c r="B367" s="7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5.75">
      <c r="B368" s="7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5.75">
      <c r="B369" s="7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5.75">
      <c r="B370" s="7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5.75">
      <c r="B371" s="7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5.75">
      <c r="B372" s="7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5.75">
      <c r="B373" s="7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5.75">
      <c r="B374" s="7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5.75">
      <c r="B375" s="7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5.75">
      <c r="B376" s="7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5.75">
      <c r="B377" s="7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5.75">
      <c r="B378" s="7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5.75">
      <c r="B379" s="7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5.75">
      <c r="B380" s="7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5.75">
      <c r="B381" s="7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5.75">
      <c r="B382" s="7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5.75">
      <c r="B383" s="7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5.75">
      <c r="B384" s="7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5.75">
      <c r="B385" s="7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5.75">
      <c r="B386" s="7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5.75"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5.75">
      <c r="B388" s="7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5.75">
      <c r="B389" s="7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5.75">
      <c r="B390" s="7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5.75">
      <c r="B391" s="7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5.75">
      <c r="B392" s="7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5.75">
      <c r="B393" s="7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5.75">
      <c r="B394" s="7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5.75">
      <c r="B395" s="7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5.75"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5.75">
      <c r="B397" s="7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5.75">
      <c r="B398" s="7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5.75">
      <c r="B399" s="7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5.75">
      <c r="B400" s="7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5.75">
      <c r="B401" s="7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5.75">
      <c r="B402" s="7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5.75">
      <c r="B403" s="7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5.75">
      <c r="B404" s="7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5.75">
      <c r="B405" s="7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5.75">
      <c r="B406" s="7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5.75">
      <c r="B407" s="7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5.75">
      <c r="B408" s="7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5.75">
      <c r="B409" s="7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5.75">
      <c r="B410" s="7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5.75">
      <c r="B411" s="7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5.75">
      <c r="B412" s="7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5.75">
      <c r="B413" s="7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5.75">
      <c r="B414" s="7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5.75">
      <c r="B415" s="7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5.75">
      <c r="B416" s="7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5.75">
      <c r="B417" s="7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5.75">
      <c r="B418" s="7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5.75">
      <c r="B419" s="7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5.75">
      <c r="B420" s="7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5.75">
      <c r="B421" s="7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5.75">
      <c r="B422" s="7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5.75">
      <c r="B423" s="7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5.75">
      <c r="B424" s="7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5.75">
      <c r="B425" s="7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5.75">
      <c r="B426" s="7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5.75"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5.75">
      <c r="B428" s="7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5.75">
      <c r="B429" s="7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5.75"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5.75"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5.75"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5.75"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5.75"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5.75">
      <c r="B435" s="7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5.75">
      <c r="B436" s="7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5.75">
      <c r="B437" s="7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5.75">
      <c r="B438" s="7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5.75">
      <c r="B439" s="7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5.75">
      <c r="B440" s="7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5.75">
      <c r="B441" s="7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5.75">
      <c r="B442" s="7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5.75">
      <c r="B443" s="7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5.75">
      <c r="B444" s="7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5.75">
      <c r="B445" s="7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5.75">
      <c r="B446" s="7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5.75">
      <c r="B447" s="7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5.75">
      <c r="B448" s="7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5.75">
      <c r="B449" s="7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5.75">
      <c r="B450" s="7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5.75"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5.75">
      <c r="B452" s="7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5.75">
      <c r="B453" s="7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5.75">
      <c r="B454" s="7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5.75">
      <c r="B455" s="7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5.75">
      <c r="B456" s="7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5.75"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5.75">
      <c r="B458" s="7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5.75"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5.75">
      <c r="B460" s="7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5.75"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5.75">
      <c r="B462" s="7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5.75">
      <c r="B463" s="7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5.75">
      <c r="B464" s="7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5.75"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5.75">
      <c r="B466" s="7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5.75">
      <c r="B467" s="7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5.75"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5.75">
      <c r="B469" s="7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5.75">
      <c r="B470" s="7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5.75">
      <c r="B471" s="7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5.75">
      <c r="B472" s="7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5.75">
      <c r="B473" s="7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5.75">
      <c r="B474" s="7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5.75">
      <c r="B475" s="7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5.75">
      <c r="B476" s="7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5.75">
      <c r="B477" s="7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5.75"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5.75"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5.75"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5.75"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5.75"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5.75"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5.75"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5.75"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5.75"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5.75"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5.75"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5.75"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5.75"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5.75"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5.75"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5.75"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5.75"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5.75"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5.75"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5.75"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5.75"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5.75"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5.75"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5.75"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5.75"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5.75"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5.75"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5.75"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5.75"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5.75"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5.75"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5.75"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5.75">
      <c r="B510" s="7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5.75">
      <c r="B511" s="7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5.75">
      <c r="B512" s="7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5.75">
      <c r="B513" s="7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5.75">
      <c r="B514" s="7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5.75">
      <c r="B515" s="7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5.75">
      <c r="B516" s="7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5.75">
      <c r="B517" s="7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5.75">
      <c r="B518" s="7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5.75">
      <c r="B519" s="7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5.75">
      <c r="B520" s="7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5.75">
      <c r="B521" s="7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5.75">
      <c r="B522" s="7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5.75">
      <c r="B523" s="7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5.75">
      <c r="B524" s="7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5.75">
      <c r="B525" s="7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5.75">
      <c r="B526" s="7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5.75">
      <c r="B527" s="7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5.75">
      <c r="B528" s="7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5.75">
      <c r="B529" s="7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5.75">
      <c r="B530" s="7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5.75">
      <c r="B531" s="7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5.75">
      <c r="B532" s="7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5.75">
      <c r="B533" s="7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5.75">
      <c r="B534" s="7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5.75">
      <c r="B535" s="7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5.75">
      <c r="B536" s="7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5.75">
      <c r="B537" s="7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5.75">
      <c r="B538" s="7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5.75">
      <c r="B539" s="7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5.75">
      <c r="B540" s="7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5.75">
      <c r="B541" s="7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5.75">
      <c r="B542" s="7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5.75">
      <c r="B543" s="7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5.75">
      <c r="B544" s="7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5.75">
      <c r="B545" s="7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5.75">
      <c r="B546" s="7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5.75">
      <c r="B547" s="7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5.75">
      <c r="B548" s="7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5.75">
      <c r="B549" s="7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5.75">
      <c r="B550" s="7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5.75">
      <c r="B551" s="7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5.75">
      <c r="B552" s="7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5.75">
      <c r="B553" s="7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5.75">
      <c r="B554" s="7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5.75">
      <c r="B555" s="7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5.75">
      <c r="B556" s="7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5.75">
      <c r="B557" s="7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5.75">
      <c r="B558" s="7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5.75">
      <c r="B559" s="7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5.75">
      <c r="B560" s="7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5.75">
      <c r="B561" s="7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5.75">
      <c r="B562" s="7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5.75">
      <c r="B563" s="7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5.75">
      <c r="B564" s="7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5.75">
      <c r="B565" s="7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5.75">
      <c r="B566" s="7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5.75">
      <c r="B567" s="7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5.75">
      <c r="B568" s="7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5.75">
      <c r="B569" s="7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5.75">
      <c r="B570" s="7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5.75">
      <c r="B571" s="7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5.75">
      <c r="B572" s="7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5.75">
      <c r="B573" s="7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5.75">
      <c r="B574" s="7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5.75">
      <c r="B575" s="7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5.75">
      <c r="B576" s="7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5.75">
      <c r="B577" s="7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5.75">
      <c r="B578" s="7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5.75">
      <c r="B579" s="7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5.75">
      <c r="B580" s="7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5.75">
      <c r="B581" s="7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5.75">
      <c r="B582" s="7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5.75">
      <c r="B583" s="7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5.75">
      <c r="B584" s="7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5.75">
      <c r="B585" s="7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5.75">
      <c r="B586" s="7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5.75">
      <c r="B587" s="7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5.75">
      <c r="B588" s="7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5.75">
      <c r="B589" s="7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5.75">
      <c r="B590" s="7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5.75">
      <c r="B591" s="7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5.75">
      <c r="B592" s="7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5.75">
      <c r="B593" s="7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5.75">
      <c r="B594" s="7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5.75">
      <c r="B595" s="7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5.75">
      <c r="B596" s="7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5.75">
      <c r="B597" s="7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5.75">
      <c r="B598" s="7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5.75">
      <c r="B599" s="7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5.75">
      <c r="B600" s="7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5.75">
      <c r="B601" s="7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5.75">
      <c r="B602" s="7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5.75">
      <c r="B603" s="7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5.75">
      <c r="B604" s="7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5.75">
      <c r="B605" s="7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5.75">
      <c r="B606" s="7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5.75">
      <c r="B607" s="7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5.75">
      <c r="B608" s="7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5.75">
      <c r="B609" s="7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5.75">
      <c r="B610" s="7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5.75">
      <c r="B611" s="7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5.75">
      <c r="B612" s="7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5.75">
      <c r="B613" s="7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5.75">
      <c r="B614" s="7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5.75">
      <c r="B615" s="7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5.75">
      <c r="B616" s="7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5.75">
      <c r="B617" s="7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5.75">
      <c r="B618" s="7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5.75">
      <c r="B619" s="7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5.75">
      <c r="B620" s="7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5.75">
      <c r="B621" s="7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5.75">
      <c r="B622" s="7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5.75">
      <c r="B623" s="7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5.75">
      <c r="B624" s="7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5.75">
      <c r="B625" s="7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5.75">
      <c r="B626" s="7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5.75">
      <c r="B627" s="7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5.75">
      <c r="B628" s="7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5.75">
      <c r="B629" s="7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5.75">
      <c r="B630" s="7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5.75">
      <c r="B631" s="7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5.75">
      <c r="B632" s="7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5.75">
      <c r="B633" s="7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5.75">
      <c r="B634" s="7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5.75">
      <c r="B635" s="7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5.75">
      <c r="B636" s="7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5.75">
      <c r="B637" s="7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5.75">
      <c r="B638" s="7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5.75">
      <c r="B639" s="7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5.75">
      <c r="B640" s="7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5.75">
      <c r="B641" s="7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5.75">
      <c r="B642" s="7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5.75">
      <c r="B643" s="7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5.75">
      <c r="B644" s="7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5.75">
      <c r="B645" s="7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5.75">
      <c r="B646" s="7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5.75">
      <c r="B647" s="7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5.75">
      <c r="B648" s="7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5.75">
      <c r="B649" s="7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5.75">
      <c r="B650" s="7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5.75">
      <c r="B651" s="7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5.75">
      <c r="B652" s="7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5.75">
      <c r="B653" s="7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5.75">
      <c r="B654" s="7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5.75">
      <c r="B655" s="7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5.75">
      <c r="B656" s="7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5.75">
      <c r="B657" s="7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5.75">
      <c r="B658" s="7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5.75">
      <c r="B659" s="7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5.75">
      <c r="B660" s="7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5.75">
      <c r="B661" s="7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5.75">
      <c r="B662" s="7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5.75">
      <c r="B663" s="7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5.75">
      <c r="B664" s="7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5.75">
      <c r="B665" s="7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5.75">
      <c r="B666" s="7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5.75">
      <c r="B667" s="7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5.75">
      <c r="B668" s="7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5.75">
      <c r="B669" s="7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5.75">
      <c r="B670" s="7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5.75">
      <c r="B671" s="7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5.75">
      <c r="B672" s="7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5.75">
      <c r="B673" s="7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5.75">
      <c r="B674" s="7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5.75">
      <c r="B675" s="7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5.75">
      <c r="B676" s="7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5.75">
      <c r="B677" s="7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5.75">
      <c r="B678" s="7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5.75">
      <c r="B679" s="7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5.75">
      <c r="B680" s="7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5.75">
      <c r="B681" s="7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5.75">
      <c r="B682" s="7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5.75">
      <c r="B683" s="7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5.75">
      <c r="B684" s="7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5.75">
      <c r="B685" s="7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5.75">
      <c r="B686" s="7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5.75">
      <c r="B687" s="7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5.75">
      <c r="B688" s="7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5.75">
      <c r="B689" s="7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5.75">
      <c r="B690" s="7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5.75">
      <c r="B691" s="7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5.75">
      <c r="B692" s="7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5.75">
      <c r="B693" s="7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5.75">
      <c r="B694" s="7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5.75">
      <c r="B695" s="7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5.75">
      <c r="B696" s="7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5.75">
      <c r="B697" s="7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5.75">
      <c r="B698" s="7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5.75">
      <c r="B699" s="7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5.75">
      <c r="B700" s="7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5.75">
      <c r="B701" s="7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5.75">
      <c r="B702" s="7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5.75">
      <c r="B703" s="7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5.75">
      <c r="B704" s="7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5.75">
      <c r="B705" s="7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5.75">
      <c r="B706" s="7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5.75">
      <c r="B707" s="7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5.75">
      <c r="B708" s="7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  <row r="709" spans="2:38" ht="15.75">
      <c r="B709" s="7"/>
      <c r="C709" s="7"/>
      <c r="D709" s="7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</row>
    <row r="710" spans="2:38" ht="15.75">
      <c r="B710" s="7"/>
      <c r="C710" s="7"/>
      <c r="D710" s="7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41" r:id="rId1"/>
  <headerFooter alignWithMargins="0">
    <oddHeader>&amp;C&amp;"Times New Roman,Félkövér"&amp;16Gémes Kupa 2017
Középfokú bajnokság B csoport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8"/>
  <sheetViews>
    <sheetView zoomScale="75" zoomScaleNormal="75" zoomScalePageLayoutView="90" workbookViewId="0" topLeftCell="A1">
      <selection activeCell="V14" sqref="V14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27.14062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19" width="5.28125" style="5" customWidth="1"/>
    <col min="20" max="20" width="4.8515625" style="5" customWidth="1"/>
    <col min="21" max="22" width="5.28125" style="5" customWidth="1"/>
    <col min="23" max="27" width="6.140625" style="5" bestFit="1" customWidth="1"/>
    <col min="28" max="28" width="6.140625" style="5" customWidth="1"/>
    <col min="29" max="30" width="6.140625" style="5" bestFit="1" customWidth="1"/>
    <col min="31" max="31" width="6.140625" style="6" bestFit="1" customWidth="1"/>
    <col min="32" max="32" width="6.140625" style="5" customWidth="1"/>
    <col min="33" max="33" width="5.28125" style="5" customWidth="1"/>
    <col min="34" max="34" width="6.8515625" style="5" customWidth="1"/>
    <col min="35" max="37" width="5.28125" style="5" customWidth="1"/>
    <col min="38" max="38" width="6.7109375" style="5" customWidth="1"/>
    <col min="39" max="40" width="6.57421875" style="2" customWidth="1"/>
    <col min="41" max="41" width="7.57421875" style="2" customWidth="1"/>
    <col min="42" max="44" width="6.57421875" style="2" customWidth="1"/>
    <col min="45" max="45" width="6.140625" style="2" customWidth="1"/>
    <col min="46" max="46" width="8.421875" style="2" customWidth="1"/>
    <col min="47" max="47" width="4.7109375" style="2" customWidth="1"/>
    <col min="48" max="48" width="11.140625" style="2" customWidth="1"/>
    <col min="49" max="49" width="12.8515625" style="2" customWidth="1"/>
    <col min="50" max="16384" width="11.140625" style="2" customWidth="1"/>
  </cols>
  <sheetData>
    <row r="1" spans="1:49" s="1" customFormat="1" ht="135.75" customHeight="1" thickBot="1">
      <c r="A1" s="30" t="s">
        <v>4</v>
      </c>
      <c r="B1" s="31" t="s">
        <v>133</v>
      </c>
      <c r="C1" s="31" t="s">
        <v>98</v>
      </c>
      <c r="D1" s="32" t="s">
        <v>99</v>
      </c>
      <c r="E1" s="32" t="s">
        <v>100</v>
      </c>
      <c r="F1" s="32" t="s">
        <v>101</v>
      </c>
      <c r="G1" s="32" t="s">
        <v>102</v>
      </c>
      <c r="H1" s="32" t="s">
        <v>103</v>
      </c>
      <c r="I1" s="32" t="s">
        <v>104</v>
      </c>
      <c r="J1" s="32" t="s">
        <v>105</v>
      </c>
      <c r="K1" s="32" t="s">
        <v>106</v>
      </c>
      <c r="L1" s="32" t="s">
        <v>107</v>
      </c>
      <c r="M1" s="32" t="s">
        <v>108</v>
      </c>
      <c r="N1" s="32" t="s">
        <v>109</v>
      </c>
      <c r="O1" s="32" t="s">
        <v>110</v>
      </c>
      <c r="P1" s="32" t="s">
        <v>22</v>
      </c>
      <c r="Q1" s="32" t="s">
        <v>111</v>
      </c>
      <c r="R1" s="32" t="s">
        <v>112</v>
      </c>
      <c r="S1" s="32" t="s">
        <v>113</v>
      </c>
      <c r="T1" s="32" t="s">
        <v>114</v>
      </c>
      <c r="U1" s="32" t="s">
        <v>134</v>
      </c>
      <c r="V1" s="32" t="s">
        <v>115</v>
      </c>
      <c r="W1" s="32" t="s">
        <v>116</v>
      </c>
      <c r="X1" s="32" t="s">
        <v>57</v>
      </c>
      <c r="Y1" s="32" t="s">
        <v>117</v>
      </c>
      <c r="Z1" s="32" t="s">
        <v>33</v>
      </c>
      <c r="AA1" s="32" t="s">
        <v>118</v>
      </c>
      <c r="AB1" s="32" t="s">
        <v>119</v>
      </c>
      <c r="AC1" s="32" t="s">
        <v>64</v>
      </c>
      <c r="AD1" s="32" t="s">
        <v>120</v>
      </c>
      <c r="AE1" s="32" t="s">
        <v>121</v>
      </c>
      <c r="AF1" s="32" t="s">
        <v>122</v>
      </c>
      <c r="AG1" s="32" t="s">
        <v>135</v>
      </c>
      <c r="AH1" s="32" t="s">
        <v>123</v>
      </c>
      <c r="AI1" s="32" t="s">
        <v>124</v>
      </c>
      <c r="AJ1" s="32" t="s">
        <v>125</v>
      </c>
      <c r="AK1" s="32" t="s">
        <v>126</v>
      </c>
      <c r="AL1" s="32" t="s">
        <v>127</v>
      </c>
      <c r="AM1" s="32" t="s">
        <v>128</v>
      </c>
      <c r="AN1" s="32" t="s">
        <v>129</v>
      </c>
      <c r="AO1" s="32" t="s">
        <v>130</v>
      </c>
      <c r="AP1" s="32" t="s">
        <v>0</v>
      </c>
      <c r="AQ1" s="33" t="s">
        <v>1</v>
      </c>
      <c r="AR1" s="33" t="s">
        <v>28</v>
      </c>
      <c r="AS1" s="121" t="s">
        <v>137</v>
      </c>
      <c r="AT1" s="40" t="s">
        <v>8</v>
      </c>
      <c r="AV1" s="230" t="s">
        <v>198</v>
      </c>
      <c r="AW1" s="234" t="s">
        <v>199</v>
      </c>
    </row>
    <row r="2" spans="1:49" s="21" customFormat="1" ht="33" customHeight="1" thickBot="1">
      <c r="A2" s="49"/>
      <c r="B2" s="42"/>
      <c r="C2" s="42"/>
      <c r="D2" s="105" t="s">
        <v>131</v>
      </c>
      <c r="E2" s="106">
        <v>29</v>
      </c>
      <c r="F2" s="106"/>
      <c r="G2" s="107"/>
      <c r="H2" s="107"/>
      <c r="I2" s="107"/>
      <c r="J2" s="108"/>
      <c r="K2" s="106"/>
      <c r="L2" s="106"/>
      <c r="M2" s="106"/>
      <c r="N2" s="106"/>
      <c r="O2" s="109"/>
      <c r="P2" s="109"/>
      <c r="Q2" s="106"/>
      <c r="R2" s="106"/>
      <c r="S2" s="110"/>
      <c r="T2" s="106"/>
      <c r="U2" s="106" t="s">
        <v>136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 t="s">
        <v>136</v>
      </c>
      <c r="AH2" s="106" t="s">
        <v>132</v>
      </c>
      <c r="AI2" s="106"/>
      <c r="AJ2" s="106"/>
      <c r="AK2" s="106"/>
      <c r="AL2" s="106"/>
      <c r="AM2" s="106"/>
      <c r="AN2" s="106"/>
      <c r="AO2" s="106" t="s">
        <v>68</v>
      </c>
      <c r="AP2" s="106" t="s">
        <v>149</v>
      </c>
      <c r="AQ2" s="43"/>
      <c r="AR2" s="43"/>
      <c r="AS2" s="122"/>
      <c r="AT2" s="50"/>
      <c r="AV2" s="237"/>
      <c r="AW2" s="238"/>
    </row>
    <row r="3" spans="1:49" s="21" customFormat="1" ht="33" customHeight="1">
      <c r="A3" s="210" t="s">
        <v>195</v>
      </c>
      <c r="B3" s="211" t="s">
        <v>202</v>
      </c>
      <c r="C3" s="211" t="s">
        <v>138</v>
      </c>
      <c r="D3" s="212">
        <v>0</v>
      </c>
      <c r="E3" s="212">
        <v>0</v>
      </c>
      <c r="F3" s="212">
        <v>0</v>
      </c>
      <c r="G3" s="212">
        <v>0</v>
      </c>
      <c r="H3" s="212">
        <v>0</v>
      </c>
      <c r="I3" s="212">
        <v>0</v>
      </c>
      <c r="J3" s="212">
        <v>0</v>
      </c>
      <c r="K3" s="212">
        <v>0</v>
      </c>
      <c r="L3" s="212">
        <v>0</v>
      </c>
      <c r="M3" s="212">
        <v>0</v>
      </c>
      <c r="N3" s="212">
        <v>0</v>
      </c>
      <c r="O3" s="212">
        <v>0</v>
      </c>
      <c r="P3" s="212">
        <v>0</v>
      </c>
      <c r="Q3" s="212">
        <v>60</v>
      </c>
      <c r="R3" s="212">
        <v>0</v>
      </c>
      <c r="S3" s="212">
        <v>0</v>
      </c>
      <c r="T3" s="212">
        <v>0</v>
      </c>
      <c r="U3" s="213">
        <v>38</v>
      </c>
      <c r="V3" s="212">
        <v>0</v>
      </c>
      <c r="W3" s="212">
        <v>0</v>
      </c>
      <c r="X3" s="212">
        <v>0</v>
      </c>
      <c r="Y3" s="212">
        <v>0</v>
      </c>
      <c r="Z3" s="212">
        <v>0</v>
      </c>
      <c r="AA3" s="212">
        <v>0</v>
      </c>
      <c r="AB3" s="212">
        <v>0</v>
      </c>
      <c r="AC3" s="212">
        <v>0</v>
      </c>
      <c r="AD3" s="212">
        <v>0</v>
      </c>
      <c r="AE3" s="212">
        <v>0</v>
      </c>
      <c r="AF3" s="212">
        <v>0</v>
      </c>
      <c r="AG3" s="213">
        <v>12</v>
      </c>
      <c r="AH3" s="212">
        <v>0</v>
      </c>
      <c r="AI3" s="212">
        <v>0</v>
      </c>
      <c r="AJ3" s="212">
        <v>0</v>
      </c>
      <c r="AK3" s="212">
        <v>0</v>
      </c>
      <c r="AL3" s="212">
        <v>0</v>
      </c>
      <c r="AM3" s="212">
        <v>0</v>
      </c>
      <c r="AN3" s="212">
        <v>0</v>
      </c>
      <c r="AO3" s="212">
        <v>7</v>
      </c>
      <c r="AP3" s="214">
        <v>0</v>
      </c>
      <c r="AQ3" s="215">
        <f>SUM(F3:AN3)-U3-AG3</f>
        <v>60</v>
      </c>
      <c r="AR3" s="215">
        <f>D3+E3+AH3+AO3</f>
        <v>7</v>
      </c>
      <c r="AS3" s="216">
        <f>U3+AG3+AP3</f>
        <v>50</v>
      </c>
      <c r="AT3" s="217">
        <f>AQ3+AR3+AS3</f>
        <v>117</v>
      </c>
      <c r="AV3" s="232">
        <v>102.1</v>
      </c>
      <c r="AW3" s="239" t="s">
        <v>195</v>
      </c>
    </row>
    <row r="4" spans="1:49" s="21" customFormat="1" ht="57.75" customHeight="1">
      <c r="A4" s="155" t="s">
        <v>6</v>
      </c>
      <c r="B4" s="114" t="s">
        <v>139</v>
      </c>
      <c r="C4" s="114" t="s">
        <v>140</v>
      </c>
      <c r="D4" s="115">
        <v>0</v>
      </c>
      <c r="E4" s="115">
        <v>0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>
        <v>0</v>
      </c>
      <c r="L4" s="115">
        <v>0</v>
      </c>
      <c r="M4" s="115">
        <v>0</v>
      </c>
      <c r="N4" s="115">
        <v>0</v>
      </c>
      <c r="O4" s="115">
        <v>0</v>
      </c>
      <c r="P4" s="115">
        <v>0</v>
      </c>
      <c r="Q4" s="115">
        <v>0</v>
      </c>
      <c r="R4" s="115">
        <v>0</v>
      </c>
      <c r="S4" s="115">
        <v>0</v>
      </c>
      <c r="T4" s="115">
        <v>60</v>
      </c>
      <c r="U4" s="120">
        <v>64</v>
      </c>
      <c r="V4" s="115">
        <v>0</v>
      </c>
      <c r="W4" s="115">
        <v>0</v>
      </c>
      <c r="X4" s="115">
        <v>60</v>
      </c>
      <c r="Y4" s="115">
        <v>0</v>
      </c>
      <c r="Z4" s="115">
        <v>0</v>
      </c>
      <c r="AA4" s="115">
        <v>0</v>
      </c>
      <c r="AB4" s="115">
        <v>0</v>
      </c>
      <c r="AC4" s="115">
        <v>0</v>
      </c>
      <c r="AD4" s="115">
        <v>0</v>
      </c>
      <c r="AE4" s="115">
        <v>0</v>
      </c>
      <c r="AF4" s="115">
        <v>0</v>
      </c>
      <c r="AG4" s="120">
        <v>0</v>
      </c>
      <c r="AH4" s="115">
        <v>0</v>
      </c>
      <c r="AI4" s="115">
        <v>0</v>
      </c>
      <c r="AJ4" s="115">
        <v>0</v>
      </c>
      <c r="AK4" s="115">
        <v>0</v>
      </c>
      <c r="AL4" s="115">
        <v>0</v>
      </c>
      <c r="AM4" s="115">
        <v>0</v>
      </c>
      <c r="AN4" s="115">
        <v>0</v>
      </c>
      <c r="AO4" s="115">
        <v>20</v>
      </c>
      <c r="AP4" s="120">
        <v>6</v>
      </c>
      <c r="AQ4" s="116">
        <f>SUM(F4:AN4)-U4-AG4</f>
        <v>120</v>
      </c>
      <c r="AR4" s="116">
        <f aca="true" t="shared" si="0" ref="AR4:AR9">D4+E4+AH4+AO4</f>
        <v>20</v>
      </c>
      <c r="AS4" s="116">
        <f aca="true" t="shared" si="1" ref="AS4:AS9">U4+AG4+AP4</f>
        <v>70</v>
      </c>
      <c r="AT4" s="117">
        <f aca="true" t="shared" si="2" ref="AT4:AT9">AQ4+AR4+AS4</f>
        <v>210</v>
      </c>
      <c r="AV4" s="185">
        <v>100.75</v>
      </c>
      <c r="AW4" s="177">
        <v>101.75</v>
      </c>
    </row>
    <row r="5" spans="1:49" s="21" customFormat="1" ht="71.25">
      <c r="A5" s="155" t="s">
        <v>10</v>
      </c>
      <c r="B5" s="114" t="s">
        <v>34</v>
      </c>
      <c r="C5" s="53" t="s">
        <v>141</v>
      </c>
      <c r="D5" s="115">
        <v>0</v>
      </c>
      <c r="E5" s="115">
        <v>0</v>
      </c>
      <c r="F5" s="115">
        <v>0</v>
      </c>
      <c r="G5" s="115">
        <v>0</v>
      </c>
      <c r="H5" s="115">
        <v>60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20">
        <v>66</v>
      </c>
      <c r="V5" s="115">
        <v>0</v>
      </c>
      <c r="W5" s="115">
        <v>0</v>
      </c>
      <c r="X5" s="115">
        <v>0</v>
      </c>
      <c r="Y5" s="115">
        <v>0</v>
      </c>
      <c r="Z5" s="115">
        <v>0</v>
      </c>
      <c r="AA5" s="115">
        <v>0</v>
      </c>
      <c r="AB5" s="115">
        <v>60</v>
      </c>
      <c r="AC5" s="115">
        <v>60</v>
      </c>
      <c r="AD5" s="115">
        <v>0</v>
      </c>
      <c r="AE5" s="115">
        <v>0</v>
      </c>
      <c r="AF5" s="115">
        <v>0</v>
      </c>
      <c r="AG5" s="120">
        <v>0</v>
      </c>
      <c r="AH5" s="115">
        <v>20</v>
      </c>
      <c r="AI5" s="115">
        <v>0</v>
      </c>
      <c r="AJ5" s="115">
        <v>0</v>
      </c>
      <c r="AK5" s="115">
        <v>0</v>
      </c>
      <c r="AL5" s="115">
        <v>0</v>
      </c>
      <c r="AM5" s="115">
        <v>0</v>
      </c>
      <c r="AN5" s="115">
        <v>0</v>
      </c>
      <c r="AO5" s="115">
        <v>9</v>
      </c>
      <c r="AP5" s="120">
        <v>0</v>
      </c>
      <c r="AQ5" s="116">
        <f>SUM(F5:AN5)-U5-AG5-AH5</f>
        <v>180</v>
      </c>
      <c r="AR5" s="116">
        <f t="shared" si="0"/>
        <v>29</v>
      </c>
      <c r="AS5" s="116">
        <f t="shared" si="1"/>
        <v>66</v>
      </c>
      <c r="AT5" s="117">
        <f t="shared" si="2"/>
        <v>275</v>
      </c>
      <c r="AV5" s="188">
        <v>99.4</v>
      </c>
      <c r="AW5" s="178">
        <v>100.4</v>
      </c>
    </row>
    <row r="6" spans="1:49" s="21" customFormat="1" ht="57">
      <c r="A6" s="155" t="s">
        <v>7</v>
      </c>
      <c r="B6" s="152" t="s">
        <v>142</v>
      </c>
      <c r="C6" s="152" t="s">
        <v>143</v>
      </c>
      <c r="D6" s="218">
        <v>0</v>
      </c>
      <c r="E6" s="218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218">
        <v>0</v>
      </c>
      <c r="L6" s="218">
        <v>0</v>
      </c>
      <c r="M6" s="218">
        <v>0</v>
      </c>
      <c r="N6" s="218">
        <v>0</v>
      </c>
      <c r="O6" s="218">
        <v>0</v>
      </c>
      <c r="P6" s="218">
        <v>0</v>
      </c>
      <c r="Q6" s="218">
        <v>60</v>
      </c>
      <c r="R6" s="218">
        <v>0</v>
      </c>
      <c r="S6" s="218">
        <v>0</v>
      </c>
      <c r="T6" s="218">
        <v>60</v>
      </c>
      <c r="U6" s="219">
        <v>54</v>
      </c>
      <c r="V6" s="218">
        <v>0</v>
      </c>
      <c r="W6" s="218">
        <v>0</v>
      </c>
      <c r="X6" s="218">
        <v>0</v>
      </c>
      <c r="Y6" s="218">
        <v>0</v>
      </c>
      <c r="Z6" s="218">
        <v>0</v>
      </c>
      <c r="AA6" s="218">
        <v>0</v>
      </c>
      <c r="AB6" s="218">
        <v>0</v>
      </c>
      <c r="AC6" s="218">
        <v>60</v>
      </c>
      <c r="AD6" s="218">
        <v>60</v>
      </c>
      <c r="AE6" s="218">
        <v>0</v>
      </c>
      <c r="AF6" s="218">
        <v>60</v>
      </c>
      <c r="AG6" s="219">
        <v>0</v>
      </c>
      <c r="AH6" s="218">
        <v>15</v>
      </c>
      <c r="AI6" s="218">
        <v>0</v>
      </c>
      <c r="AJ6" s="218">
        <v>0</v>
      </c>
      <c r="AK6" s="218">
        <v>0</v>
      </c>
      <c r="AL6" s="218">
        <v>0</v>
      </c>
      <c r="AM6" s="218">
        <v>0</v>
      </c>
      <c r="AN6" s="218">
        <v>0</v>
      </c>
      <c r="AO6" s="218">
        <v>12</v>
      </c>
      <c r="AP6" s="219">
        <v>0</v>
      </c>
      <c r="AQ6" s="116">
        <f>SUM(F6:AN6)-U6-AG6-AH6</f>
        <v>300</v>
      </c>
      <c r="AR6" s="116">
        <f t="shared" si="0"/>
        <v>27</v>
      </c>
      <c r="AS6" s="116">
        <f t="shared" si="1"/>
        <v>54</v>
      </c>
      <c r="AT6" s="117">
        <f t="shared" si="2"/>
        <v>381</v>
      </c>
      <c r="AV6" s="185">
        <v>98.05</v>
      </c>
      <c r="AW6" s="177">
        <v>99.05</v>
      </c>
    </row>
    <row r="7" spans="1:49" s="1" customFormat="1" ht="33.75" customHeight="1">
      <c r="A7" s="52" t="s">
        <v>12</v>
      </c>
      <c r="B7" s="57" t="s">
        <v>144</v>
      </c>
      <c r="C7" s="57" t="s">
        <v>35</v>
      </c>
      <c r="D7" s="26">
        <v>0</v>
      </c>
      <c r="E7" s="26">
        <v>0</v>
      </c>
      <c r="F7" s="26">
        <v>0</v>
      </c>
      <c r="G7" s="58">
        <v>60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60</v>
      </c>
      <c r="N7" s="58">
        <v>0</v>
      </c>
      <c r="O7" s="58">
        <v>60</v>
      </c>
      <c r="P7" s="58">
        <v>0</v>
      </c>
      <c r="Q7" s="58">
        <v>0</v>
      </c>
      <c r="R7" s="58">
        <v>0</v>
      </c>
      <c r="S7" s="58">
        <v>0</v>
      </c>
      <c r="T7" s="58">
        <v>60</v>
      </c>
      <c r="U7" s="59">
        <v>32</v>
      </c>
      <c r="V7" s="58">
        <v>60</v>
      </c>
      <c r="W7" s="58">
        <v>60</v>
      </c>
      <c r="X7" s="58">
        <v>0</v>
      </c>
      <c r="Y7" s="58">
        <v>0</v>
      </c>
      <c r="Z7" s="58">
        <v>0</v>
      </c>
      <c r="AA7" s="58">
        <v>0</v>
      </c>
      <c r="AB7" s="58">
        <v>60</v>
      </c>
      <c r="AC7" s="58">
        <v>0</v>
      </c>
      <c r="AD7" s="58">
        <v>0</v>
      </c>
      <c r="AE7" s="58">
        <v>0</v>
      </c>
      <c r="AF7" s="58">
        <v>0</v>
      </c>
      <c r="AG7" s="59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12</v>
      </c>
      <c r="AP7" s="59">
        <v>0</v>
      </c>
      <c r="AQ7" s="220">
        <f>SUM(F7:AN7)-U7-AG7-AH7</f>
        <v>420</v>
      </c>
      <c r="AR7" s="220">
        <f t="shared" si="0"/>
        <v>12</v>
      </c>
      <c r="AS7" s="220">
        <f t="shared" si="1"/>
        <v>32</v>
      </c>
      <c r="AT7" s="221">
        <f t="shared" si="2"/>
        <v>464</v>
      </c>
      <c r="AU7" s="21"/>
      <c r="AV7" s="189">
        <v>96.7</v>
      </c>
      <c r="AW7" s="179">
        <v>97.7</v>
      </c>
    </row>
    <row r="8" spans="1:52" s="1" customFormat="1" ht="41.25" customHeight="1">
      <c r="A8" s="52" t="s">
        <v>13</v>
      </c>
      <c r="B8" s="29" t="s">
        <v>145</v>
      </c>
      <c r="C8" s="57" t="s">
        <v>146</v>
      </c>
      <c r="D8" s="26">
        <v>0</v>
      </c>
      <c r="E8" s="26">
        <v>0</v>
      </c>
      <c r="F8" s="26">
        <v>0</v>
      </c>
      <c r="G8" s="58">
        <v>0</v>
      </c>
      <c r="H8" s="58">
        <v>0</v>
      </c>
      <c r="I8" s="58">
        <v>100</v>
      </c>
      <c r="J8" s="58">
        <v>60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60</v>
      </c>
      <c r="R8" s="58">
        <v>0</v>
      </c>
      <c r="S8" s="58">
        <v>0</v>
      </c>
      <c r="T8" s="58">
        <v>60</v>
      </c>
      <c r="U8" s="59">
        <v>38</v>
      </c>
      <c r="V8" s="58">
        <v>60</v>
      </c>
      <c r="W8" s="58">
        <v>0</v>
      </c>
      <c r="X8" s="58">
        <v>0</v>
      </c>
      <c r="Y8" s="58">
        <v>60</v>
      </c>
      <c r="Z8" s="58">
        <v>0</v>
      </c>
      <c r="AA8" s="58">
        <v>0</v>
      </c>
      <c r="AB8" s="58">
        <v>0</v>
      </c>
      <c r="AC8" s="58">
        <v>60</v>
      </c>
      <c r="AD8" s="58">
        <v>0</v>
      </c>
      <c r="AE8" s="58">
        <v>0</v>
      </c>
      <c r="AF8" s="58">
        <v>0</v>
      </c>
      <c r="AG8" s="59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10</v>
      </c>
      <c r="AP8" s="59">
        <v>10</v>
      </c>
      <c r="AQ8" s="220">
        <f>SUM(F8:AN8)-U8-AG8-AH8</f>
        <v>460</v>
      </c>
      <c r="AR8" s="220">
        <f t="shared" si="0"/>
        <v>10</v>
      </c>
      <c r="AS8" s="220">
        <f t="shared" si="1"/>
        <v>48</v>
      </c>
      <c r="AT8" s="221">
        <f t="shared" si="2"/>
        <v>518</v>
      </c>
      <c r="AU8" s="41"/>
      <c r="AV8" s="190">
        <v>95.35</v>
      </c>
      <c r="AW8" s="180">
        <v>96.35</v>
      </c>
      <c r="AX8" s="23"/>
      <c r="AY8" s="23"/>
      <c r="AZ8" s="23"/>
    </row>
    <row r="9" spans="1:49" s="1" customFormat="1" ht="60.75" thickBot="1">
      <c r="A9" s="48" t="s">
        <v>14</v>
      </c>
      <c r="B9" s="118" t="s">
        <v>147</v>
      </c>
      <c r="C9" s="61" t="s">
        <v>148</v>
      </c>
      <c r="D9" s="62">
        <v>0</v>
      </c>
      <c r="E9" s="62">
        <v>0</v>
      </c>
      <c r="F9" s="62">
        <v>0</v>
      </c>
      <c r="G9" s="62">
        <v>0</v>
      </c>
      <c r="H9" s="62">
        <v>60</v>
      </c>
      <c r="I9" s="62">
        <v>100</v>
      </c>
      <c r="J9" s="62">
        <v>0</v>
      </c>
      <c r="K9" s="62">
        <v>0</v>
      </c>
      <c r="L9" s="62">
        <v>100</v>
      </c>
      <c r="M9" s="62">
        <v>0</v>
      </c>
      <c r="N9" s="62">
        <v>0</v>
      </c>
      <c r="O9" s="62">
        <v>100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3">
        <v>54</v>
      </c>
      <c r="V9" s="62">
        <v>60</v>
      </c>
      <c r="W9" s="62">
        <v>0</v>
      </c>
      <c r="X9" s="62">
        <v>0</v>
      </c>
      <c r="Y9" s="62">
        <v>0</v>
      </c>
      <c r="Z9" s="62">
        <v>100</v>
      </c>
      <c r="AA9" s="62">
        <v>0</v>
      </c>
      <c r="AB9" s="62">
        <v>100</v>
      </c>
      <c r="AC9" s="62">
        <v>100</v>
      </c>
      <c r="AD9" s="62">
        <v>100</v>
      </c>
      <c r="AE9" s="62">
        <v>100</v>
      </c>
      <c r="AF9" s="62">
        <v>100</v>
      </c>
      <c r="AG9" s="63">
        <v>200</v>
      </c>
      <c r="AH9" s="62">
        <v>100</v>
      </c>
      <c r="AI9" s="62">
        <v>100</v>
      </c>
      <c r="AJ9" s="62">
        <v>100</v>
      </c>
      <c r="AK9" s="62">
        <v>100</v>
      </c>
      <c r="AL9" s="62">
        <v>100</v>
      </c>
      <c r="AM9" s="62">
        <v>100</v>
      </c>
      <c r="AN9" s="62">
        <v>100</v>
      </c>
      <c r="AO9" s="62">
        <v>0</v>
      </c>
      <c r="AP9" s="60">
        <v>0</v>
      </c>
      <c r="AQ9" s="222">
        <f>SUM(F9:AN9)-U9-AG9</f>
        <v>1720</v>
      </c>
      <c r="AR9" s="222">
        <f t="shared" si="0"/>
        <v>100</v>
      </c>
      <c r="AS9" s="223">
        <f t="shared" si="1"/>
        <v>254</v>
      </c>
      <c r="AT9" s="224">
        <f t="shared" si="2"/>
        <v>2074</v>
      </c>
      <c r="AU9" s="21"/>
      <c r="AV9" s="233">
        <v>94</v>
      </c>
      <c r="AW9" s="236">
        <v>95</v>
      </c>
    </row>
    <row r="10" spans="2:43" s="1" customFormat="1" ht="37.5" customHeight="1">
      <c r="B10" s="22"/>
      <c r="C10" s="22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  <c r="AN10" s="18"/>
      <c r="AO10" s="20"/>
      <c r="AP10" s="20"/>
      <c r="AQ10" s="20"/>
    </row>
    <row r="11" spans="1:43" ht="27.75" customHeight="1">
      <c r="A11" s="227" t="s">
        <v>203</v>
      </c>
      <c r="B11" s="7"/>
      <c r="C11" s="7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20"/>
      <c r="AN11" s="20"/>
      <c r="AO11" s="20"/>
      <c r="AP11" s="20"/>
      <c r="AQ11" s="20"/>
    </row>
    <row r="12" spans="2:43" ht="33" customHeight="1">
      <c r="B12" s="19"/>
      <c r="C12" s="19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20"/>
      <c r="AN12" s="20"/>
      <c r="AO12" s="20"/>
      <c r="AP12" s="20"/>
      <c r="AQ12" s="20"/>
    </row>
    <row r="13" spans="2:43" ht="54" customHeight="1"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20"/>
      <c r="AN13" s="20"/>
      <c r="AO13" s="20"/>
      <c r="AP13" s="20"/>
      <c r="AQ13" s="20"/>
    </row>
    <row r="14" spans="2:43" ht="54" customHeight="1"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0"/>
      <c r="AN14" s="20"/>
      <c r="AO14" s="20"/>
      <c r="AP14" s="20"/>
      <c r="AQ14" s="20"/>
    </row>
    <row r="15" spans="2:43" ht="54" customHeight="1">
      <c r="B15" s="19"/>
      <c r="C15" s="19"/>
      <c r="D15" s="1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0"/>
      <c r="AN15" s="20"/>
      <c r="AO15" s="20"/>
      <c r="AP15" s="20"/>
      <c r="AQ15" s="20"/>
    </row>
    <row r="16" spans="2:43" ht="54" customHeight="1">
      <c r="B16" s="19"/>
      <c r="C16" s="19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20"/>
      <c r="AN16" s="20"/>
      <c r="AO16" s="20"/>
      <c r="AP16" s="20"/>
      <c r="AQ16" s="20"/>
    </row>
    <row r="17" spans="2:55" ht="63.75" customHeight="1">
      <c r="B17" s="19"/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0"/>
      <c r="AN17" s="20"/>
      <c r="AO17" s="20"/>
      <c r="AP17" s="20"/>
      <c r="AQ17" s="20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2:55" ht="63.75" customHeight="1">
      <c r="B18" s="19"/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20"/>
      <c r="AP18" s="20"/>
      <c r="AQ18" s="20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2:55" ht="42.75" customHeight="1">
      <c r="B19" s="19"/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20"/>
      <c r="AO19" s="20"/>
      <c r="AP19" s="20"/>
      <c r="AQ19" s="20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2:55" ht="15.75"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N20" s="20"/>
      <c r="AO20" s="20"/>
      <c r="AP20" s="20"/>
      <c r="AQ20" s="20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2:55" ht="43.5" customHeight="1">
      <c r="B21" s="19"/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20"/>
      <c r="AN21" s="20"/>
      <c r="AO21" s="20"/>
      <c r="AP21" s="20"/>
      <c r="AQ21" s="20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2:55" ht="52.5" customHeight="1">
      <c r="B22" s="19"/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0"/>
      <c r="AN22" s="20"/>
      <c r="AO22" s="20"/>
      <c r="AP22" s="20"/>
      <c r="AQ22" s="20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2:55" ht="54.75" customHeight="1">
      <c r="B23" s="19"/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20"/>
      <c r="AR23" s="18"/>
      <c r="AS23" s="18"/>
      <c r="AT23" s="18"/>
      <c r="AU23" s="18"/>
      <c r="AV23" s="18"/>
      <c r="AW23" s="18"/>
      <c r="AX23" s="18"/>
      <c r="AY23" s="8"/>
      <c r="AZ23" s="8"/>
      <c r="BA23" s="8"/>
      <c r="BB23" s="8"/>
      <c r="BC23" s="8"/>
    </row>
    <row r="24" spans="2:55" ht="54.7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20"/>
      <c r="AR24" s="18"/>
      <c r="AS24" s="18"/>
      <c r="AT24" s="18"/>
      <c r="AU24" s="18"/>
      <c r="AV24" s="18"/>
      <c r="AW24" s="18"/>
      <c r="AX24" s="18"/>
      <c r="AY24" s="8"/>
      <c r="AZ24" s="8"/>
      <c r="BA24" s="8"/>
      <c r="BB24" s="8"/>
      <c r="BC24" s="8"/>
    </row>
    <row r="25" spans="2:55" ht="57" customHeight="1">
      <c r="B25" s="19"/>
      <c r="C25" s="19"/>
      <c r="D25" s="19"/>
      <c r="E25" s="16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20"/>
      <c r="AN25" s="20"/>
      <c r="AO25" s="20"/>
      <c r="AP25" s="20"/>
      <c r="AQ25" s="20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2:55" ht="54.75" customHeight="1">
      <c r="B26" s="19"/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20"/>
      <c r="AN26" s="20"/>
      <c r="AO26" s="20"/>
      <c r="AP26" s="20"/>
      <c r="AQ26" s="20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2:55" ht="57" customHeight="1">
      <c r="B27" s="19"/>
      <c r="C27" s="19"/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0"/>
      <c r="AN27" s="20"/>
      <c r="AO27" s="20"/>
      <c r="AP27" s="20"/>
      <c r="AQ27" s="20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ht="57" customHeight="1">
      <c r="B28" s="19"/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0"/>
      <c r="AN28" s="20"/>
      <c r="AO28" s="20"/>
      <c r="AP28" s="20"/>
      <c r="AQ28" s="20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1" ht="15.75">
      <c r="B29" s="19"/>
      <c r="C29" s="19"/>
      <c r="D29" s="19"/>
      <c r="E29" s="16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20"/>
      <c r="AN29" s="20"/>
      <c r="AO29" s="20"/>
      <c r="AP29" s="20"/>
      <c r="AQ29" s="20"/>
      <c r="AR29" s="8"/>
      <c r="AS29" s="8"/>
      <c r="AT29" s="8"/>
      <c r="AU29" s="8"/>
      <c r="AV29" s="8"/>
      <c r="AW29" s="8"/>
      <c r="AX29" s="8"/>
      <c r="AY29" s="8"/>
    </row>
    <row r="30" spans="2:51" ht="27.75" customHeight="1">
      <c r="B30" s="19"/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8"/>
      <c r="AN30" s="18"/>
      <c r="AO30" s="18"/>
      <c r="AP30" s="18"/>
      <c r="AQ30" s="18"/>
      <c r="AR30" s="8"/>
      <c r="AS30" s="8"/>
      <c r="AT30" s="8"/>
      <c r="AU30" s="8"/>
      <c r="AV30" s="8"/>
      <c r="AW30" s="8"/>
      <c r="AX30" s="8"/>
      <c r="AY30" s="8"/>
    </row>
    <row r="31" spans="2:51" ht="19.5" customHeight="1">
      <c r="B31" s="12"/>
      <c r="C31" s="12"/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8"/>
      <c r="AN31" s="18"/>
      <c r="AO31" s="18"/>
      <c r="AP31" s="18"/>
      <c r="AQ31" s="18"/>
      <c r="AR31" s="8"/>
      <c r="AS31" s="8"/>
      <c r="AT31" s="8"/>
      <c r="AU31" s="8"/>
      <c r="AV31" s="8"/>
      <c r="AW31" s="8"/>
      <c r="AX31" s="8"/>
      <c r="AY31" s="8"/>
    </row>
    <row r="32" spans="2:43" ht="22.5" customHeight="1">
      <c r="B32" s="17"/>
      <c r="C32" s="1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4"/>
      <c r="AN32" s="14"/>
      <c r="AO32" s="14"/>
      <c r="AP32" s="14"/>
      <c r="AQ32" s="14"/>
    </row>
    <row r="33" spans="2:43" ht="21" customHeight="1">
      <c r="B33" s="17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4"/>
      <c r="AN33" s="14"/>
      <c r="AO33" s="14"/>
      <c r="AP33" s="14"/>
      <c r="AQ33" s="14"/>
    </row>
    <row r="34" spans="2:43" ht="27" customHeight="1">
      <c r="B34" s="17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/>
      <c r="AN34" s="14"/>
      <c r="AO34" s="14"/>
      <c r="AP34" s="14"/>
      <c r="AQ34" s="14"/>
    </row>
    <row r="35" ht="30" customHeight="1"/>
    <row r="36" spans="2:43" ht="15.75"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4"/>
      <c r="AN36" s="14"/>
      <c r="AO36" s="14"/>
      <c r="AP36" s="14"/>
      <c r="AQ36" s="14"/>
    </row>
    <row r="37" spans="2:43" ht="30" customHeight="1"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4"/>
      <c r="AN37" s="14"/>
      <c r="AO37" s="14"/>
      <c r="AP37" s="14"/>
      <c r="AQ37" s="14"/>
    </row>
    <row r="38" spans="2:43" ht="30" customHeight="1"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4"/>
      <c r="AO38" s="14"/>
      <c r="AP38" s="14"/>
      <c r="AQ38" s="14"/>
    </row>
    <row r="39" spans="2:43" ht="30" customHeight="1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4"/>
      <c r="AO39" s="14"/>
      <c r="AP39" s="14"/>
      <c r="AQ39" s="14"/>
    </row>
    <row r="40" spans="2:43" ht="30" customHeight="1"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4"/>
      <c r="AO40" s="14"/>
      <c r="AP40" s="14"/>
      <c r="AQ40" s="14"/>
    </row>
    <row r="41" spans="2:43" ht="30" customHeight="1"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4"/>
      <c r="AO41" s="14"/>
      <c r="AP41" s="14"/>
      <c r="AQ41" s="14"/>
    </row>
    <row r="42" spans="2:43" ht="30" customHeight="1"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4"/>
      <c r="AO42" s="14"/>
      <c r="AP42" s="14"/>
      <c r="AQ42" s="14"/>
    </row>
    <row r="43" spans="2:43" ht="30" customHeight="1"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3"/>
      <c r="AN43" s="3"/>
      <c r="AO43" s="3"/>
      <c r="AP43" s="3"/>
      <c r="AQ43" s="3"/>
    </row>
    <row r="44" spans="2:43" ht="30" customHeight="1"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"/>
      <c r="AN44" s="3"/>
      <c r="AO44" s="3"/>
      <c r="AP44" s="3"/>
      <c r="AQ44" s="3"/>
    </row>
    <row r="45" spans="2:43" ht="30" customHeight="1"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3"/>
      <c r="AN45" s="3"/>
      <c r="AO45" s="3"/>
      <c r="AP45" s="3"/>
      <c r="AQ45" s="3"/>
    </row>
    <row r="46" spans="2:43" ht="30" customHeight="1"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3"/>
      <c r="AN46" s="3"/>
      <c r="AO46" s="3"/>
      <c r="AP46" s="3"/>
      <c r="AQ46" s="3"/>
    </row>
    <row r="47" spans="2:43" ht="30" customHeight="1"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"/>
      <c r="AN47" s="3"/>
      <c r="AO47" s="3"/>
      <c r="AP47" s="3"/>
      <c r="AQ47" s="3"/>
    </row>
    <row r="48" spans="2:38" ht="30" customHeight="1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2:38" ht="15.75">
      <c r="B49" s="10"/>
      <c r="C49" s="10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2:38" ht="15.75">
      <c r="B50" s="10"/>
      <c r="C50" s="10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2:38" ht="15.75">
      <c r="B51" s="10"/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 ht="15.75"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 ht="15.75">
      <c r="B53" s="10"/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 ht="15.75">
      <c r="B54" s="10"/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 ht="15.75">
      <c r="B55" s="10"/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 ht="15.75">
      <c r="B56" s="10"/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 ht="15.75">
      <c r="B57" s="10"/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 ht="15.75">
      <c r="B58" s="10"/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 ht="15.75">
      <c r="B59" s="10"/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 ht="15.75">
      <c r="B60" s="10"/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 ht="15.75">
      <c r="B61" s="10"/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 ht="15.75">
      <c r="B62" s="10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 ht="15.75">
      <c r="B63" s="10"/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 ht="15.75">
      <c r="B64" s="10"/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 ht="15.75">
      <c r="B65" s="10"/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 ht="15.75">
      <c r="B66" s="10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 ht="15.75">
      <c r="B67" s="10"/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 ht="15.75">
      <c r="B68" s="10"/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 ht="15.75">
      <c r="B69" s="10"/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 ht="15.75">
      <c r="B70" s="10"/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 ht="15.75">
      <c r="B71" s="10"/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 ht="15.75">
      <c r="B72" s="10"/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 ht="15.75">
      <c r="B73" s="10"/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 ht="15.75">
      <c r="B74" s="10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 ht="15.75">
      <c r="B75" s="10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 ht="15.75">
      <c r="B76" s="10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 ht="15.75">
      <c r="B77" s="10"/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 ht="15.7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15.75">
      <c r="B79" s="10"/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 ht="15.75">
      <c r="B80" s="7"/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5.75">
      <c r="B81" s="7"/>
      <c r="C81" s="7"/>
      <c r="D81" s="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5.75">
      <c r="B82" s="7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>
      <c r="B83" s="7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>
      <c r="B84" s="7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>
      <c r="B86" s="7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>
      <c r="B87" s="7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>
      <c r="B88" s="7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>
      <c r="B93" s="7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>
      <c r="B94" s="7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>
      <c r="B97" s="7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>
      <c r="B103" s="7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>
      <c r="B104" s="7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>
      <c r="B105" s="7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>
      <c r="B107" s="7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>
      <c r="B108" s="7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>
      <c r="B109" s="7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>
      <c r="B110" s="7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>
      <c r="B111" s="7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>
      <c r="B112" s="7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>
      <c r="B113" s="7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>
      <c r="B114" s="7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>
      <c r="B115" s="7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>
      <c r="B116" s="7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>
      <c r="B117" s="7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>
      <c r="B118" s="7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>
      <c r="B119" s="7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>
      <c r="B124" s="7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>
      <c r="B125" s="7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>
      <c r="B126" s="7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>
      <c r="B127" s="7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>
      <c r="B128" s="7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>
      <c r="B129" s="7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>
      <c r="B130" s="7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>
      <c r="B131" s="7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>
      <c r="B132" s="7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>
      <c r="B133" s="7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>
      <c r="B135" s="7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>
      <c r="B136" s="7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>
      <c r="B137" s="7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>
      <c r="B138" s="7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>
      <c r="B139" s="7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>
      <c r="B140" s="7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>
      <c r="B141" s="7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>
      <c r="B142" s="7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>
      <c r="B143" s="7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>
      <c r="B144" s="7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>
      <c r="B145" s="7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>
      <c r="B146" s="7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>
      <c r="B147" s="7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>
      <c r="B148" s="7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>
      <c r="B151" s="7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>
      <c r="B152" s="7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>
      <c r="B153" s="7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>
      <c r="B154" s="7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5.75">
      <c r="B155" s="7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5.75">
      <c r="B156" s="7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5.75">
      <c r="B157" s="7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5.75">
      <c r="B158" s="7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5.75">
      <c r="B159" s="7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5.75">
      <c r="B160" s="7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5.75">
      <c r="B161" s="7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5.75">
      <c r="B162" s="7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5.75">
      <c r="B163" s="7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5.75">
      <c r="B164" s="7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5.75">
      <c r="B165" s="7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5.75">
      <c r="B166" s="7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5.75">
      <c r="B167" s="7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5.75">
      <c r="B168" s="7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5.75">
      <c r="B169" s="7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5.75">
      <c r="B170" s="7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5.75">
      <c r="B171" s="7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5.75">
      <c r="B172" s="7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5.75">
      <c r="B173" s="7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5.75">
      <c r="B174" s="7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5.75">
      <c r="B175" s="7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5.75">
      <c r="B176" s="7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5.75">
      <c r="B177" s="7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5.75">
      <c r="B178" s="7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5.75">
      <c r="B179" s="7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5.75">
      <c r="B180" s="7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5.75">
      <c r="B181" s="7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5.75">
      <c r="B182" s="7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5.75">
      <c r="B183" s="7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5.75">
      <c r="B184" s="7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5.75">
      <c r="B185" s="7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5.75">
      <c r="B186" s="7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5.75">
      <c r="B187" s="7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5.75">
      <c r="B188" s="7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5.75">
      <c r="B189" s="7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5.75">
      <c r="B190" s="7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5.75">
      <c r="B191" s="7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5.75">
      <c r="B192" s="7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5.75">
      <c r="B193" s="7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5.75">
      <c r="B194" s="7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5.75">
      <c r="B195" s="7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5.75">
      <c r="B196" s="7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5.75">
      <c r="B197" s="7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5.75">
      <c r="B198" s="7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5.75">
      <c r="B199" s="7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5.75">
      <c r="B200" s="7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5.75">
      <c r="B201" s="7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5.75">
      <c r="B202" s="7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5.75">
      <c r="B203" s="7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5.75">
      <c r="B204" s="7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5.75">
      <c r="B205" s="7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5.75">
      <c r="B206" s="7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5.75">
      <c r="B207" s="7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5.75">
      <c r="B208" s="7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5.75">
      <c r="B209" s="7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5.75">
      <c r="B210" s="7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5.75">
      <c r="B211" s="7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5.75">
      <c r="B212" s="7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5.75">
      <c r="B213" s="7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5.75">
      <c r="B214" s="7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5.75">
      <c r="B215" s="7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5.75">
      <c r="B216" s="7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5.75">
      <c r="B217" s="7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5.75">
      <c r="B218" s="7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5.75">
      <c r="B219" s="7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5.75">
      <c r="B220" s="7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5.75">
      <c r="B221" s="7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5.75">
      <c r="B222" s="7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5.75">
      <c r="B223" s="7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5.75">
      <c r="B224" s="7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5.75">
      <c r="B225" s="7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5.75">
      <c r="B226" s="7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5.75"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5.75">
      <c r="B228" s="7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5.75">
      <c r="B229" s="7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5.75">
      <c r="B230" s="7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5.75">
      <c r="B231" s="7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5.75">
      <c r="B232" s="7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5.75">
      <c r="B233" s="7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5.75">
      <c r="B234" s="7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5.75">
      <c r="B235" s="7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5.75">
      <c r="B236" s="7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5.75">
      <c r="B237" s="7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5.75">
      <c r="B238" s="7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5.75">
      <c r="B239" s="7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5.75">
      <c r="B240" s="7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5.75">
      <c r="B241" s="7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5.75">
      <c r="B242" s="7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5.75">
      <c r="B243" s="7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5.75">
      <c r="B244" s="7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5.75">
      <c r="B245" s="7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5.75">
      <c r="B246" s="7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5.75">
      <c r="B247" s="7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5.75">
      <c r="B248" s="7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5.75">
      <c r="B249" s="7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5.75">
      <c r="B250" s="7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5.75">
      <c r="B251" s="7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5.75">
      <c r="B252" s="7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5.75">
      <c r="B253" s="7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5.75">
      <c r="B254" s="7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5.75">
      <c r="B255" s="7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5.75">
      <c r="B256" s="7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5.75"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5.75">
      <c r="B258" s="7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5.75">
      <c r="B259" s="7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5.75">
      <c r="B260" s="7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5.75">
      <c r="B261" s="7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5.75">
      <c r="B262" s="7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5.75">
      <c r="B263" s="7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5.75">
      <c r="B264" s="7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5.75">
      <c r="B265" s="7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5.75">
      <c r="B266" s="7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5.75">
      <c r="B267" s="7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5.75">
      <c r="B268" s="7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5.75">
      <c r="B269" s="7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5.75">
      <c r="B270" s="7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5.75">
      <c r="B271" s="7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5.75">
      <c r="B272" s="7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5.75">
      <c r="B273" s="7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5.75">
      <c r="B274" s="7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5.75">
      <c r="B275" s="7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5.75">
      <c r="B276" s="7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5.75">
      <c r="B277" s="7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5.75">
      <c r="B278" s="7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5.75">
      <c r="B279" s="7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5.75">
      <c r="B280" s="7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5.75">
      <c r="B281" s="7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5.75">
      <c r="B282" s="7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5.75">
      <c r="B283" s="7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5.75">
      <c r="B284" s="7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5.75">
      <c r="B285" s="7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5.75">
      <c r="B286" s="7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5.75">
      <c r="B287" s="7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5.75"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5.75">
      <c r="B289" s="7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5.75">
      <c r="B290" s="7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5.75">
      <c r="B291" s="7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5.75">
      <c r="B292" s="7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5.75">
      <c r="B293" s="7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5.75">
      <c r="B294" s="7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5.75">
      <c r="B295" s="7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5.75">
      <c r="B296" s="7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5.75">
      <c r="B297" s="7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5.75">
      <c r="B298" s="7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5.75">
      <c r="B299" s="7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5.75">
      <c r="B300" s="7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5.75">
      <c r="B301" s="7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5.75">
      <c r="B302" s="7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5.75">
      <c r="B303" s="7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5.75">
      <c r="B304" s="7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5.75">
      <c r="B305" s="7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5.75">
      <c r="B306" s="7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5.75">
      <c r="B307" s="7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5.75">
      <c r="B308" s="7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5.75">
      <c r="B309" s="7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5.75">
      <c r="B310" s="7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5.75">
      <c r="B311" s="7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5.75">
      <c r="B312" s="7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5.75">
      <c r="B313" s="7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5.75">
      <c r="B314" s="7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5.75">
      <c r="B315" s="7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5.75">
      <c r="B316" s="7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5.75">
      <c r="B317" s="7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5.75">
      <c r="B318" s="7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5.75">
      <c r="B319" s="7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5.75">
      <c r="B320" s="7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5.75">
      <c r="B321" s="7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5.75">
      <c r="B322" s="7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5.75">
      <c r="B323" s="7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5.75">
      <c r="B324" s="7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5.75">
      <c r="B325" s="7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5.75">
      <c r="B326" s="7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5.75">
      <c r="B327" s="7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5.75">
      <c r="B328" s="7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5.75">
      <c r="B329" s="7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5.75">
      <c r="B330" s="7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5.75"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5.75">
      <c r="B332" s="7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5.75">
      <c r="B333" s="7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5.75">
      <c r="B334" s="7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5.75">
      <c r="B335" s="7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5.75">
      <c r="B336" s="7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5.75">
      <c r="B337" s="7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5.75">
      <c r="B338" s="7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5.75">
      <c r="B339" s="7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5.75">
      <c r="B340" s="7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5.75">
      <c r="B341" s="7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5.75">
      <c r="B342" s="7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5.75">
      <c r="B343" s="7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5.75">
      <c r="B344" s="7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5.75">
      <c r="B345" s="7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5.75">
      <c r="B346" s="7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5.75">
      <c r="B347" s="7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5.75">
      <c r="B348" s="7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5.75">
      <c r="B349" s="7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5.75">
      <c r="B350" s="7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5.75">
      <c r="B351" s="7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5.75"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5.75">
      <c r="B353" s="7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5.75">
      <c r="B354" s="7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5.75">
      <c r="B355" s="7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5.75">
      <c r="B356" s="7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5.75">
      <c r="B357" s="7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5.75">
      <c r="B358" s="7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5.75">
      <c r="B359" s="7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5.75">
      <c r="B360" s="7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5.75">
      <c r="B361" s="7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5.75">
      <c r="B362" s="7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5.75">
      <c r="B363" s="7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5.75">
      <c r="B364" s="7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5.75">
      <c r="B365" s="7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5.75">
      <c r="B366" s="7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5.75">
      <c r="B367" s="7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5.75">
      <c r="B368" s="7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5.75">
      <c r="B369" s="7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5.75">
      <c r="B370" s="7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5.75">
      <c r="B371" s="7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5.75">
      <c r="B372" s="7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5.75">
      <c r="B373" s="7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5.75">
      <c r="B374" s="7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5.75">
      <c r="B375" s="7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5.75">
      <c r="B376" s="7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5.75">
      <c r="B377" s="7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5.75">
      <c r="B378" s="7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5.75">
      <c r="B379" s="7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5.75">
      <c r="B380" s="7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5.75">
      <c r="B381" s="7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5.75">
      <c r="B382" s="7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5.75">
      <c r="B383" s="7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5.75">
      <c r="B384" s="7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5.75">
      <c r="B385" s="7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5.75">
      <c r="B386" s="7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5.75"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5.75">
      <c r="B388" s="7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5.75">
      <c r="B389" s="7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5.75">
      <c r="B390" s="7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5.75">
      <c r="B391" s="7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5.75">
      <c r="B392" s="7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5.75">
      <c r="B393" s="7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5.75">
      <c r="B394" s="7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5.75">
      <c r="B395" s="7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5.75"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5.75">
      <c r="B397" s="7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5.75">
      <c r="B398" s="7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5.75">
      <c r="B399" s="7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5.75">
      <c r="B400" s="7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5.75">
      <c r="B401" s="7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5.75">
      <c r="B402" s="7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5.75">
      <c r="B403" s="7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5.75">
      <c r="B404" s="7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5.75">
      <c r="B405" s="7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5.75">
      <c r="B406" s="7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5.75">
      <c r="B407" s="7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5.75">
      <c r="B408" s="7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5.75">
      <c r="B409" s="7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5.75">
      <c r="B410" s="7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5.75">
      <c r="B411" s="7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5.75">
      <c r="B412" s="7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5.75">
      <c r="B413" s="7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5.75">
      <c r="B414" s="7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5.75">
      <c r="B415" s="7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5.75">
      <c r="B416" s="7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5.75">
      <c r="B417" s="7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5.75">
      <c r="B418" s="7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5.75">
      <c r="B419" s="7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5.75">
      <c r="B420" s="7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5.75">
      <c r="B421" s="7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5.75">
      <c r="B422" s="7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5.75">
      <c r="B423" s="7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5.75">
      <c r="B424" s="7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5.75">
      <c r="B425" s="7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5.75">
      <c r="B426" s="7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5.75"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5.75">
      <c r="B428" s="7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5.75">
      <c r="B429" s="7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5.75"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5.75"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5.75"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5.75"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5.75"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5.75">
      <c r="B435" s="7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5.75">
      <c r="B436" s="7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5.75">
      <c r="B437" s="7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5.75">
      <c r="B438" s="7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5.75">
      <c r="B439" s="7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5.75">
      <c r="B440" s="7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5.75">
      <c r="B441" s="7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5.75">
      <c r="B442" s="7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5.75">
      <c r="B443" s="7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5.75">
      <c r="B444" s="7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5.75">
      <c r="B445" s="7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5.75">
      <c r="B446" s="7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5.75">
      <c r="B447" s="7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5.75">
      <c r="B448" s="7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5.75">
      <c r="B449" s="7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5.75">
      <c r="B450" s="7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5.75"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5.75">
      <c r="B452" s="7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5.75">
      <c r="B453" s="7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5.75">
      <c r="B454" s="7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5.75">
      <c r="B455" s="7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5.75">
      <c r="B456" s="7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5.75"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5.75">
      <c r="B458" s="7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5.75"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5.75">
      <c r="B460" s="7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5.75"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5.75">
      <c r="B462" s="7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5.75">
      <c r="B463" s="7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5.75">
      <c r="B464" s="7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5.75"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5.75">
      <c r="B466" s="7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5.75">
      <c r="B467" s="7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5.75"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5.75">
      <c r="B469" s="7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5.75">
      <c r="B470" s="7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5.75">
      <c r="B471" s="7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5.75">
      <c r="B472" s="7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5.75">
      <c r="B473" s="7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5.75">
      <c r="B474" s="7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5.75">
      <c r="B475" s="7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5.75">
      <c r="B476" s="7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5.75">
      <c r="B477" s="7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5.75"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5.75"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5.75"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5.75"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5.75"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5.75"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5.75"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5.75"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5.75"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5.75"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5.75"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5.75"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5.75"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5.75"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5.75"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5.75"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5.75"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5.75"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5.75"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5.75"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5.75"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5.75"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5.75"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5.75"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5.75"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5.75"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5.75"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5.75"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5.75"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5.75"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5.75"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5.75"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5.75">
      <c r="B510" s="7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5.75">
      <c r="B511" s="7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5.75">
      <c r="B512" s="7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5.75">
      <c r="B513" s="7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5.75">
      <c r="B514" s="7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5.75">
      <c r="B515" s="7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5.75">
      <c r="B516" s="7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5.75">
      <c r="B517" s="7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5.75">
      <c r="B518" s="7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5.75">
      <c r="B519" s="7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5.75">
      <c r="B520" s="7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5.75">
      <c r="B521" s="7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5.75">
      <c r="B522" s="7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5.75">
      <c r="B523" s="7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5.75">
      <c r="B524" s="7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5.75">
      <c r="B525" s="7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5.75">
      <c r="B526" s="7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5.75">
      <c r="B527" s="7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5.75">
      <c r="B528" s="7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5.75">
      <c r="B529" s="7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5.75">
      <c r="B530" s="7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5.75">
      <c r="B531" s="7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5.75">
      <c r="B532" s="7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5.75">
      <c r="B533" s="7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5.75">
      <c r="B534" s="7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5.75">
      <c r="B535" s="7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5.75">
      <c r="B536" s="7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5.75">
      <c r="B537" s="7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5.75">
      <c r="B538" s="7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5.75">
      <c r="B539" s="7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5.75">
      <c r="B540" s="7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5.75">
      <c r="B541" s="7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5.75">
      <c r="B542" s="7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5.75">
      <c r="B543" s="7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5.75">
      <c r="B544" s="7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5.75">
      <c r="B545" s="7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5.75">
      <c r="B546" s="7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5.75">
      <c r="B547" s="7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5.75">
      <c r="B548" s="7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5.75">
      <c r="B549" s="7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5.75">
      <c r="B550" s="7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5.75">
      <c r="B551" s="7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5.75">
      <c r="B552" s="7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5.75">
      <c r="B553" s="7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5.75">
      <c r="B554" s="7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5.75">
      <c r="B555" s="7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5.75">
      <c r="B556" s="7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5.75">
      <c r="B557" s="7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5.75">
      <c r="B558" s="7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5.75">
      <c r="B559" s="7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5.75">
      <c r="B560" s="7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5.75">
      <c r="B561" s="7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5.75">
      <c r="B562" s="7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5.75">
      <c r="B563" s="7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5.75">
      <c r="B564" s="7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5.75">
      <c r="B565" s="7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5.75">
      <c r="B566" s="7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5.75">
      <c r="B567" s="7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5.75">
      <c r="B568" s="7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5.75">
      <c r="B569" s="7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5.75">
      <c r="B570" s="7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5.75">
      <c r="B571" s="7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5.75">
      <c r="B572" s="7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5.75">
      <c r="B573" s="7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5.75">
      <c r="B574" s="7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5.75">
      <c r="B575" s="7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5.75">
      <c r="B576" s="7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5.75">
      <c r="B577" s="7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5.75">
      <c r="B578" s="7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5.75">
      <c r="B579" s="7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5.75">
      <c r="B580" s="7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5.75">
      <c r="B581" s="7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5.75">
      <c r="B582" s="7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5.75">
      <c r="B583" s="7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5.75">
      <c r="B584" s="7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5.75">
      <c r="B585" s="7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5.75">
      <c r="B586" s="7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5.75">
      <c r="B587" s="7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5.75">
      <c r="B588" s="7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5.75">
      <c r="B589" s="7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5.75">
      <c r="B590" s="7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5.75">
      <c r="B591" s="7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5.75">
      <c r="B592" s="7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5.75">
      <c r="B593" s="7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5.75">
      <c r="B594" s="7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5.75">
      <c r="B595" s="7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5.75">
      <c r="B596" s="7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5.75">
      <c r="B597" s="7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5.75">
      <c r="B598" s="7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5.75">
      <c r="B599" s="7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5.75">
      <c r="B600" s="7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5.75">
      <c r="B601" s="7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5.75">
      <c r="B602" s="7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5.75">
      <c r="B603" s="7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5.75">
      <c r="B604" s="7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5.75">
      <c r="B605" s="7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5.75">
      <c r="B606" s="7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5.75">
      <c r="B607" s="7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5.75">
      <c r="B608" s="7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5.75">
      <c r="B609" s="7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5.75">
      <c r="B610" s="7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5.75">
      <c r="B611" s="7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5.75">
      <c r="B612" s="7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5.75">
      <c r="B613" s="7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5.75">
      <c r="B614" s="7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5.75">
      <c r="B615" s="7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5.75">
      <c r="B616" s="7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5.75">
      <c r="B617" s="7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5.75">
      <c r="B618" s="7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5.75">
      <c r="B619" s="7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5.75">
      <c r="B620" s="7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5.75">
      <c r="B621" s="7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5.75">
      <c r="B622" s="7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5.75">
      <c r="B623" s="7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5.75">
      <c r="B624" s="7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5.75">
      <c r="B625" s="7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5.75">
      <c r="B626" s="7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5.75">
      <c r="B627" s="7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5.75">
      <c r="B628" s="7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5.75">
      <c r="B629" s="7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5.75">
      <c r="B630" s="7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5.75">
      <c r="B631" s="7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5.75">
      <c r="B632" s="7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5.75">
      <c r="B633" s="7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5.75">
      <c r="B634" s="7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5.75">
      <c r="B635" s="7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5.75">
      <c r="B636" s="7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5.75">
      <c r="B637" s="7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5.75">
      <c r="B638" s="7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5.75">
      <c r="B639" s="7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5.75">
      <c r="B640" s="7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5.75">
      <c r="B641" s="7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5.75">
      <c r="B642" s="7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5.75">
      <c r="B643" s="7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5.75">
      <c r="B644" s="7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5.75">
      <c r="B645" s="7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5.75">
      <c r="B646" s="7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5.75">
      <c r="B647" s="7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5.75">
      <c r="B648" s="7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5.75">
      <c r="B649" s="7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5.75">
      <c r="B650" s="7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5.75">
      <c r="B651" s="7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5.75">
      <c r="B652" s="7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5.75">
      <c r="B653" s="7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5.75">
      <c r="B654" s="7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5.75">
      <c r="B655" s="7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5.75">
      <c r="B656" s="7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5.75">
      <c r="B657" s="7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5.75">
      <c r="B658" s="7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5.75">
      <c r="B659" s="7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5.75">
      <c r="B660" s="7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5.75">
      <c r="B661" s="7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5.75">
      <c r="B662" s="7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5.75">
      <c r="B663" s="7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5.75">
      <c r="B664" s="7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5.75">
      <c r="B665" s="7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5.75">
      <c r="B666" s="7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5.75">
      <c r="B667" s="7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5.75">
      <c r="B668" s="7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5.75">
      <c r="B669" s="7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5.75">
      <c r="B670" s="7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5.75">
      <c r="B671" s="7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5.75">
      <c r="B672" s="7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5.75">
      <c r="B673" s="7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5.75">
      <c r="B674" s="7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5.75">
      <c r="B675" s="7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5.75">
      <c r="B676" s="7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5.75">
      <c r="B677" s="7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5.75">
      <c r="B678" s="7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5.75">
      <c r="B679" s="7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5.75">
      <c r="B680" s="7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5.75">
      <c r="B681" s="7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5.75">
      <c r="B682" s="7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5.75">
      <c r="B683" s="7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5.75">
      <c r="B684" s="7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5.75">
      <c r="B685" s="7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5.75">
      <c r="B686" s="7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5.75">
      <c r="B687" s="7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5.75">
      <c r="B688" s="7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5.75">
      <c r="B689" s="7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5.75">
      <c r="B690" s="7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5.75">
      <c r="B691" s="7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5.75">
      <c r="B692" s="7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5.75">
      <c r="B693" s="7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5.75">
      <c r="B694" s="7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5.75">
      <c r="B695" s="7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5.75">
      <c r="B696" s="7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5.75">
      <c r="B697" s="7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5.75">
      <c r="B698" s="7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5.75">
      <c r="B699" s="7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5.75">
      <c r="B700" s="7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5.75">
      <c r="B701" s="7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5.75">
      <c r="B702" s="7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5.75">
      <c r="B703" s="7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5.75">
      <c r="B704" s="7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5.75">
      <c r="B705" s="7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5.75">
      <c r="B706" s="7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5.75">
      <c r="B707" s="7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5.75">
      <c r="B708" s="7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41" r:id="rId1"/>
  <headerFooter>
    <oddHeader>&amp;C&amp;"Times New Roman,Félkövér"&amp;16Gémes Majális Kupa 2017
Középfokú bajnokság családi kategória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8"/>
  <sheetViews>
    <sheetView zoomScale="70" zoomScaleNormal="70" workbookViewId="0" topLeftCell="A1">
      <selection activeCell="C18" sqref="C18"/>
    </sheetView>
  </sheetViews>
  <sheetFormatPr defaultColWidth="9.140625" defaultRowHeight="12.75"/>
  <cols>
    <col min="2" max="2" width="21.7109375" style="0" customWidth="1"/>
    <col min="3" max="3" width="27.28125" style="0" customWidth="1"/>
    <col min="4" max="4" width="6.7109375" style="0" customWidth="1"/>
    <col min="5" max="5" width="5.140625" style="0" bestFit="1" customWidth="1"/>
    <col min="6" max="9" width="4.00390625" style="0" bestFit="1" customWidth="1"/>
    <col min="10" max="10" width="5.28125" style="0" bestFit="1" customWidth="1"/>
    <col min="11" max="11" width="4.00390625" style="0" bestFit="1" customWidth="1"/>
    <col min="12" max="12" width="6.140625" style="0" customWidth="1"/>
    <col min="13" max="13" width="5.421875" style="0" customWidth="1"/>
    <col min="14" max="15" width="4.140625" style="0" bestFit="1" customWidth="1"/>
    <col min="16" max="16" width="5.57421875" style="0" customWidth="1"/>
    <col min="17" max="17" width="5.421875" style="0" customWidth="1"/>
    <col min="18" max="18" width="3.8515625" style="0" bestFit="1" customWidth="1"/>
    <col min="19" max="19" width="3.7109375" style="0" customWidth="1"/>
    <col min="20" max="20" width="5.28125" style="0" bestFit="1" customWidth="1"/>
    <col min="21" max="21" width="4.140625" style="0" bestFit="1" customWidth="1"/>
    <col min="22" max="23" width="5.28125" style="0" bestFit="1" customWidth="1"/>
    <col min="24" max="24" width="6.140625" style="0" customWidth="1"/>
    <col min="25" max="25" width="4.28125" style="0" bestFit="1" customWidth="1"/>
    <col min="26" max="26" width="4.7109375" style="0" customWidth="1"/>
    <col min="27" max="27" width="5.421875" style="0" customWidth="1"/>
    <col min="28" max="28" width="4.00390625" style="0" bestFit="1" customWidth="1"/>
    <col min="29" max="32" width="5.421875" style="0" customWidth="1"/>
    <col min="33" max="33" width="7.00390625" style="0" customWidth="1"/>
    <col min="34" max="34" width="6.00390625" style="0" customWidth="1"/>
    <col min="35" max="35" width="5.28125" style="0" bestFit="1" customWidth="1"/>
    <col min="36" max="36" width="4.7109375" style="0" customWidth="1"/>
    <col min="37" max="37" width="5.28125" style="0" bestFit="1" customWidth="1"/>
    <col min="38" max="38" width="6.140625" style="0" customWidth="1"/>
    <col min="39" max="39" width="2.8515625" style="162" customWidth="1"/>
    <col min="40" max="40" width="7.8515625" style="0" customWidth="1"/>
  </cols>
  <sheetData>
    <row r="1" spans="1:40" ht="132" thickBot="1">
      <c r="A1" s="30" t="s">
        <v>4</v>
      </c>
      <c r="B1" s="31" t="s">
        <v>5</v>
      </c>
      <c r="C1" s="31" t="s">
        <v>3</v>
      </c>
      <c r="D1" s="64" t="s">
        <v>69</v>
      </c>
      <c r="E1" s="32" t="s">
        <v>42</v>
      </c>
      <c r="F1" s="32" t="s">
        <v>43</v>
      </c>
      <c r="G1" s="32" t="s">
        <v>44</v>
      </c>
      <c r="H1" s="32" t="s">
        <v>45</v>
      </c>
      <c r="I1" s="32" t="s">
        <v>46</v>
      </c>
      <c r="J1" s="32" t="s">
        <v>47</v>
      </c>
      <c r="K1" s="32" t="s">
        <v>29</v>
      </c>
      <c r="L1" s="32" t="s">
        <v>48</v>
      </c>
      <c r="M1" s="32" t="s">
        <v>50</v>
      </c>
      <c r="N1" s="32" t="s">
        <v>51</v>
      </c>
      <c r="O1" s="32" t="s">
        <v>22</v>
      </c>
      <c r="P1" s="32" t="s">
        <v>30</v>
      </c>
      <c r="Q1" s="32" t="s">
        <v>31</v>
      </c>
      <c r="R1" s="32" t="s">
        <v>23</v>
      </c>
      <c r="S1" s="32" t="s">
        <v>52</v>
      </c>
      <c r="T1" s="32" t="s">
        <v>53</v>
      </c>
      <c r="U1" s="32" t="s">
        <v>32</v>
      </c>
      <c r="V1" s="32" t="s">
        <v>54</v>
      </c>
      <c r="W1" s="32" t="s">
        <v>55</v>
      </c>
      <c r="X1" s="32" t="s">
        <v>56</v>
      </c>
      <c r="Y1" s="32" t="s">
        <v>57</v>
      </c>
      <c r="Z1" s="32" t="s">
        <v>59</v>
      </c>
      <c r="AA1" s="32" t="s">
        <v>61</v>
      </c>
      <c r="AB1" s="32" t="s">
        <v>62</v>
      </c>
      <c r="AC1" s="32" t="s">
        <v>63</v>
      </c>
      <c r="AD1" s="32" t="s">
        <v>64</v>
      </c>
      <c r="AE1" s="32" t="s">
        <v>65</v>
      </c>
      <c r="AF1" s="32" t="s">
        <v>66</v>
      </c>
      <c r="AG1" s="32" t="s">
        <v>67</v>
      </c>
      <c r="AH1" s="32" t="s">
        <v>0</v>
      </c>
      <c r="AI1" s="33" t="s">
        <v>1</v>
      </c>
      <c r="AJ1" s="33" t="s">
        <v>28</v>
      </c>
      <c r="AK1" s="33" t="s">
        <v>2</v>
      </c>
      <c r="AL1" s="40" t="s">
        <v>8</v>
      </c>
      <c r="AM1" s="161"/>
      <c r="AN1" s="175" t="s">
        <v>27</v>
      </c>
    </row>
    <row r="2" spans="1:40" ht="27" customHeight="1" thickBot="1">
      <c r="A2" s="49"/>
      <c r="B2" s="71"/>
      <c r="C2" s="42"/>
      <c r="D2" s="72" t="s">
        <v>70</v>
      </c>
      <c r="E2" s="72"/>
      <c r="F2" s="73"/>
      <c r="G2" s="73"/>
      <c r="H2" s="73"/>
      <c r="I2" s="74"/>
      <c r="J2" s="72"/>
      <c r="K2" s="75"/>
      <c r="L2" s="72" t="s">
        <v>49</v>
      </c>
      <c r="M2" s="72"/>
      <c r="N2" s="72"/>
      <c r="O2" s="76"/>
      <c r="P2" s="72"/>
      <c r="Q2" s="72"/>
      <c r="R2" s="72"/>
      <c r="S2" s="72" t="s">
        <v>71</v>
      </c>
      <c r="T2" s="72"/>
      <c r="U2" s="72"/>
      <c r="V2" s="72"/>
      <c r="W2" s="72" t="s">
        <v>58</v>
      </c>
      <c r="X2" s="72" t="s">
        <v>60</v>
      </c>
      <c r="Y2" s="72"/>
      <c r="Z2" s="72"/>
      <c r="AA2" s="72"/>
      <c r="AB2" s="72"/>
      <c r="AC2" s="72"/>
      <c r="AD2" s="72"/>
      <c r="AE2" s="72"/>
      <c r="AF2" s="72"/>
      <c r="AG2" s="72" t="s">
        <v>68</v>
      </c>
      <c r="AH2" s="77" t="s">
        <v>49</v>
      </c>
      <c r="AI2" s="43"/>
      <c r="AJ2" s="43"/>
      <c r="AK2" s="43"/>
      <c r="AL2" s="50"/>
      <c r="AM2" s="167"/>
      <c r="AN2" s="163"/>
    </row>
    <row r="3" spans="1:40" ht="79.5" customHeight="1">
      <c r="A3" s="79" t="s">
        <v>6</v>
      </c>
      <c r="B3" s="80" t="s">
        <v>40</v>
      </c>
      <c r="C3" s="80" t="s">
        <v>41</v>
      </c>
      <c r="D3" s="81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5">
        <v>0</v>
      </c>
      <c r="M3" s="44">
        <v>0</v>
      </c>
      <c r="N3" s="44">
        <v>0</v>
      </c>
      <c r="O3" s="44">
        <v>60</v>
      </c>
      <c r="P3" s="44">
        <v>0</v>
      </c>
      <c r="Q3" s="44">
        <v>0</v>
      </c>
      <c r="R3" s="44">
        <v>0</v>
      </c>
      <c r="S3" s="82">
        <v>0</v>
      </c>
      <c r="T3" s="44">
        <v>0</v>
      </c>
      <c r="U3" s="44">
        <v>0</v>
      </c>
      <c r="V3" s="44">
        <v>0</v>
      </c>
      <c r="W3" s="45">
        <v>0</v>
      </c>
      <c r="X3" s="82">
        <v>0</v>
      </c>
      <c r="Y3" s="44">
        <v>0</v>
      </c>
      <c r="Z3" s="44">
        <v>0</v>
      </c>
      <c r="AA3" s="44">
        <v>0</v>
      </c>
      <c r="AB3" s="44">
        <v>0</v>
      </c>
      <c r="AC3" s="44">
        <v>0</v>
      </c>
      <c r="AD3" s="44">
        <v>0</v>
      </c>
      <c r="AE3" s="44">
        <v>0</v>
      </c>
      <c r="AF3" s="44">
        <v>0</v>
      </c>
      <c r="AG3" s="82">
        <v>3</v>
      </c>
      <c r="AH3" s="45">
        <v>0</v>
      </c>
      <c r="AI3" s="46">
        <f aca="true" t="shared" si="0" ref="AI3:AI16">SUM(D3:AH3)-AJ3-AK3</f>
        <v>60</v>
      </c>
      <c r="AJ3" s="46">
        <f>D3+S3+S30*3+AG3</f>
        <v>3</v>
      </c>
      <c r="AK3" s="46">
        <f aca="true" t="shared" si="1" ref="AK3:AK8">L3+W3+AH3</f>
        <v>0</v>
      </c>
      <c r="AL3" s="171">
        <f aca="true" t="shared" si="2" ref="AL3:AL8">SUM(AI3:AK3)</f>
        <v>63</v>
      </c>
      <c r="AM3" s="168"/>
      <c r="AN3" s="172">
        <v>101.75</v>
      </c>
    </row>
    <row r="4" spans="1:40" ht="63.75" customHeight="1">
      <c r="A4" s="70" t="s">
        <v>10</v>
      </c>
      <c r="B4" s="78" t="s">
        <v>24</v>
      </c>
      <c r="C4" s="78" t="s">
        <v>25</v>
      </c>
      <c r="D4" s="65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60</v>
      </c>
      <c r="L4" s="35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66">
        <v>0</v>
      </c>
      <c r="T4" s="24">
        <v>0</v>
      </c>
      <c r="U4" s="24">
        <v>0</v>
      </c>
      <c r="V4" s="24">
        <v>0</v>
      </c>
      <c r="W4" s="35">
        <v>0</v>
      </c>
      <c r="X4" s="66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66">
        <v>15</v>
      </c>
      <c r="AH4" s="25">
        <v>0</v>
      </c>
      <c r="AI4" s="28">
        <f t="shared" si="0"/>
        <v>60</v>
      </c>
      <c r="AJ4" s="28">
        <f>D4+S4+S31*3+AG4</f>
        <v>15</v>
      </c>
      <c r="AK4" s="28">
        <f t="shared" si="1"/>
        <v>0</v>
      </c>
      <c r="AL4" s="135">
        <f t="shared" si="2"/>
        <v>75</v>
      </c>
      <c r="AM4" s="169"/>
      <c r="AN4" s="173">
        <v>100.4</v>
      </c>
    </row>
    <row r="5" spans="1:40" ht="60.75" customHeight="1">
      <c r="A5" s="70" t="s">
        <v>7</v>
      </c>
      <c r="B5" s="78" t="s">
        <v>72</v>
      </c>
      <c r="C5" s="78" t="s">
        <v>81</v>
      </c>
      <c r="D5" s="65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35">
        <v>12</v>
      </c>
      <c r="M5" s="24">
        <v>0</v>
      </c>
      <c r="N5" s="24">
        <v>0</v>
      </c>
      <c r="O5" s="24">
        <v>60</v>
      </c>
      <c r="P5" s="24">
        <v>0</v>
      </c>
      <c r="Q5" s="24">
        <v>0</v>
      </c>
      <c r="R5" s="24">
        <v>0</v>
      </c>
      <c r="S5" s="66">
        <v>0</v>
      </c>
      <c r="T5" s="24">
        <v>0</v>
      </c>
      <c r="U5" s="24">
        <v>0</v>
      </c>
      <c r="V5" s="24">
        <v>0</v>
      </c>
      <c r="W5" s="35">
        <v>0</v>
      </c>
      <c r="X5" s="66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66">
        <v>11</v>
      </c>
      <c r="AH5" s="25">
        <v>0</v>
      </c>
      <c r="AI5" s="28">
        <f t="shared" si="0"/>
        <v>60</v>
      </c>
      <c r="AJ5" s="28">
        <f>D5+S5+S32*3+AG5</f>
        <v>11</v>
      </c>
      <c r="AK5" s="28">
        <f t="shared" si="1"/>
        <v>12</v>
      </c>
      <c r="AL5" s="135">
        <f t="shared" si="2"/>
        <v>83</v>
      </c>
      <c r="AM5" s="169"/>
      <c r="AN5" s="173">
        <v>99.05</v>
      </c>
    </row>
    <row r="6" spans="1:40" ht="51.75" customHeight="1">
      <c r="A6" s="37" t="s">
        <v>12</v>
      </c>
      <c r="B6" s="29" t="s">
        <v>73</v>
      </c>
      <c r="C6" s="29" t="s">
        <v>74</v>
      </c>
      <c r="D6" s="67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36">
        <v>12</v>
      </c>
      <c r="M6" s="26">
        <v>0</v>
      </c>
      <c r="N6" s="26">
        <v>0</v>
      </c>
      <c r="O6" s="26">
        <v>60</v>
      </c>
      <c r="P6" s="26">
        <v>0</v>
      </c>
      <c r="Q6" s="26">
        <v>0</v>
      </c>
      <c r="R6" s="26">
        <v>0</v>
      </c>
      <c r="S6" s="67">
        <v>0</v>
      </c>
      <c r="T6" s="26">
        <v>0</v>
      </c>
      <c r="U6" s="26">
        <v>0</v>
      </c>
      <c r="V6" s="26">
        <v>0</v>
      </c>
      <c r="W6" s="36">
        <v>0</v>
      </c>
      <c r="X6" s="67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67">
        <v>19</v>
      </c>
      <c r="AH6" s="27">
        <v>0</v>
      </c>
      <c r="AI6" s="220">
        <f t="shared" si="0"/>
        <v>60</v>
      </c>
      <c r="AJ6" s="220">
        <f>D6+S6+S33*3+AG6</f>
        <v>19</v>
      </c>
      <c r="AK6" s="220">
        <f t="shared" si="1"/>
        <v>12</v>
      </c>
      <c r="AL6" s="221">
        <f t="shared" si="2"/>
        <v>91</v>
      </c>
      <c r="AM6" s="169"/>
      <c r="AN6" s="164"/>
    </row>
    <row r="7" spans="1:40" ht="60">
      <c r="A7" s="83" t="s">
        <v>13</v>
      </c>
      <c r="B7" s="68" t="s">
        <v>75</v>
      </c>
      <c r="C7" s="69" t="s">
        <v>76</v>
      </c>
      <c r="D7" s="67">
        <v>0</v>
      </c>
      <c r="E7" s="26">
        <v>60</v>
      </c>
      <c r="F7" s="26">
        <v>0</v>
      </c>
      <c r="G7" s="26">
        <v>0</v>
      </c>
      <c r="H7" s="26">
        <v>60</v>
      </c>
      <c r="I7" s="26">
        <v>0</v>
      </c>
      <c r="J7" s="26">
        <v>0</v>
      </c>
      <c r="K7" s="26">
        <v>60</v>
      </c>
      <c r="L7" s="3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67">
        <v>0</v>
      </c>
      <c r="T7" s="26">
        <v>0</v>
      </c>
      <c r="U7" s="26">
        <v>0</v>
      </c>
      <c r="V7" s="26">
        <v>0</v>
      </c>
      <c r="W7" s="36">
        <v>0</v>
      </c>
      <c r="X7" s="67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67">
        <v>1</v>
      </c>
      <c r="AH7" s="27">
        <v>0</v>
      </c>
      <c r="AI7" s="220">
        <f t="shared" si="0"/>
        <v>180</v>
      </c>
      <c r="AJ7" s="220">
        <f>D7+S7+S34*3+AG7</f>
        <v>1</v>
      </c>
      <c r="AK7" s="220">
        <f t="shared" si="1"/>
        <v>0</v>
      </c>
      <c r="AL7" s="221">
        <f t="shared" si="2"/>
        <v>181</v>
      </c>
      <c r="AM7" s="169"/>
      <c r="AN7" s="173">
        <v>97.7</v>
      </c>
    </row>
    <row r="8" spans="1:45" ht="45">
      <c r="A8" s="84" t="s">
        <v>14</v>
      </c>
      <c r="B8" s="29" t="s">
        <v>77</v>
      </c>
      <c r="C8" s="29" t="s">
        <v>78</v>
      </c>
      <c r="D8" s="67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v>0</v>
      </c>
      <c r="N8" s="26">
        <v>0</v>
      </c>
      <c r="O8" s="26">
        <v>60</v>
      </c>
      <c r="P8" s="26">
        <v>0</v>
      </c>
      <c r="Q8" s="26">
        <v>0</v>
      </c>
      <c r="R8" s="26">
        <v>0</v>
      </c>
      <c r="S8" s="67">
        <v>0</v>
      </c>
      <c r="T8" s="26">
        <v>60</v>
      </c>
      <c r="U8" s="26">
        <v>0</v>
      </c>
      <c r="V8" s="26">
        <v>0</v>
      </c>
      <c r="W8" s="36">
        <v>0</v>
      </c>
      <c r="X8" s="67">
        <v>60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67">
        <v>18</v>
      </c>
      <c r="AH8" s="27">
        <v>0</v>
      </c>
      <c r="AI8" s="220">
        <f t="shared" si="0"/>
        <v>120</v>
      </c>
      <c r="AJ8" s="220">
        <f aca="true" t="shared" si="3" ref="AJ8:AJ13">D8+S8+S35*3+AG8+X8</f>
        <v>78</v>
      </c>
      <c r="AK8" s="220">
        <f t="shared" si="1"/>
        <v>0</v>
      </c>
      <c r="AL8" s="221">
        <f t="shared" si="2"/>
        <v>198</v>
      </c>
      <c r="AM8" s="169"/>
      <c r="AN8" s="164"/>
      <c r="AS8" s="47"/>
    </row>
    <row r="9" spans="1:40" ht="30">
      <c r="A9" s="84" t="s">
        <v>11</v>
      </c>
      <c r="B9" s="39" t="s">
        <v>79</v>
      </c>
      <c r="C9" s="38" t="s">
        <v>80</v>
      </c>
      <c r="D9" s="67">
        <v>0</v>
      </c>
      <c r="E9" s="26">
        <v>60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60</v>
      </c>
      <c r="L9" s="36">
        <v>0</v>
      </c>
      <c r="M9" s="26">
        <v>0</v>
      </c>
      <c r="N9" s="26">
        <v>0</v>
      </c>
      <c r="O9" s="26">
        <v>0</v>
      </c>
      <c r="P9" s="26">
        <v>60</v>
      </c>
      <c r="Q9" s="26">
        <v>0</v>
      </c>
      <c r="R9" s="26">
        <v>0</v>
      </c>
      <c r="S9" s="67">
        <v>0</v>
      </c>
      <c r="T9" s="26">
        <v>0</v>
      </c>
      <c r="U9" s="26">
        <v>0</v>
      </c>
      <c r="V9" s="26">
        <v>0</v>
      </c>
      <c r="W9" s="36">
        <v>0</v>
      </c>
      <c r="X9" s="6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67">
        <v>25</v>
      </c>
      <c r="AH9" s="27">
        <v>0</v>
      </c>
      <c r="AI9" s="220">
        <f t="shared" si="0"/>
        <v>180</v>
      </c>
      <c r="AJ9" s="220">
        <f t="shared" si="3"/>
        <v>25</v>
      </c>
      <c r="AK9" s="220">
        <f aca="true" t="shared" si="4" ref="AK9:AK16">L9+W9+AH9</f>
        <v>0</v>
      </c>
      <c r="AL9" s="221">
        <f aca="true" t="shared" si="5" ref="AL9:AL16">SUM(AI9:AK9)</f>
        <v>205</v>
      </c>
      <c r="AM9" s="169"/>
      <c r="AN9" s="164"/>
    </row>
    <row r="10" spans="1:40" ht="30">
      <c r="A10" s="83" t="s">
        <v>9</v>
      </c>
      <c r="B10" s="68" t="s">
        <v>82</v>
      </c>
      <c r="C10" s="69" t="s">
        <v>83</v>
      </c>
      <c r="D10" s="67">
        <v>0</v>
      </c>
      <c r="E10" s="26">
        <v>60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60</v>
      </c>
      <c r="L10" s="36">
        <v>0</v>
      </c>
      <c r="M10" s="26">
        <v>0</v>
      </c>
      <c r="N10" s="26">
        <v>0</v>
      </c>
      <c r="O10" s="26">
        <v>0</v>
      </c>
      <c r="P10" s="26">
        <v>60</v>
      </c>
      <c r="Q10" s="26">
        <v>0</v>
      </c>
      <c r="R10" s="26">
        <v>0</v>
      </c>
      <c r="S10" s="67">
        <v>0</v>
      </c>
      <c r="T10" s="26">
        <v>0</v>
      </c>
      <c r="U10" s="26">
        <v>0</v>
      </c>
      <c r="V10" s="26">
        <v>60</v>
      </c>
      <c r="W10" s="36">
        <v>0</v>
      </c>
      <c r="X10" s="67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67">
        <v>19</v>
      </c>
      <c r="AH10" s="27">
        <v>0</v>
      </c>
      <c r="AI10" s="220">
        <f t="shared" si="0"/>
        <v>240</v>
      </c>
      <c r="AJ10" s="220">
        <f t="shared" si="3"/>
        <v>19</v>
      </c>
      <c r="AK10" s="220">
        <f t="shared" si="4"/>
        <v>0</v>
      </c>
      <c r="AL10" s="221">
        <f t="shared" si="5"/>
        <v>259</v>
      </c>
      <c r="AM10" s="169"/>
      <c r="AN10" s="174">
        <v>96.35</v>
      </c>
    </row>
    <row r="11" spans="1:40" ht="30">
      <c r="A11" s="83" t="s">
        <v>16</v>
      </c>
      <c r="B11" s="68" t="s">
        <v>84</v>
      </c>
      <c r="C11" s="69" t="s">
        <v>85</v>
      </c>
      <c r="D11" s="67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26</v>
      </c>
      <c r="M11" s="26">
        <v>0</v>
      </c>
      <c r="N11" s="26">
        <v>0</v>
      </c>
      <c r="O11" s="26">
        <v>60</v>
      </c>
      <c r="P11" s="26">
        <v>60</v>
      </c>
      <c r="Q11" s="26">
        <v>0</v>
      </c>
      <c r="R11" s="26">
        <v>0</v>
      </c>
      <c r="S11" s="67">
        <v>0</v>
      </c>
      <c r="T11" s="26">
        <v>60</v>
      </c>
      <c r="U11" s="26">
        <v>0</v>
      </c>
      <c r="V11" s="26">
        <v>0</v>
      </c>
      <c r="W11" s="36">
        <v>0</v>
      </c>
      <c r="X11" s="67">
        <v>0</v>
      </c>
      <c r="Y11" s="26">
        <v>0</v>
      </c>
      <c r="Z11" s="26">
        <v>0</v>
      </c>
      <c r="AA11" s="26">
        <v>60</v>
      </c>
      <c r="AB11" s="26">
        <v>60</v>
      </c>
      <c r="AC11" s="26">
        <v>0</v>
      </c>
      <c r="AD11" s="26">
        <v>0</v>
      </c>
      <c r="AE11" s="26">
        <v>0</v>
      </c>
      <c r="AF11" s="26">
        <v>0</v>
      </c>
      <c r="AG11" s="67">
        <v>7</v>
      </c>
      <c r="AH11" s="27">
        <v>6</v>
      </c>
      <c r="AI11" s="220">
        <f t="shared" si="0"/>
        <v>300</v>
      </c>
      <c r="AJ11" s="220">
        <f t="shared" si="3"/>
        <v>7</v>
      </c>
      <c r="AK11" s="220">
        <f t="shared" si="4"/>
        <v>32</v>
      </c>
      <c r="AL11" s="221">
        <f t="shared" si="5"/>
        <v>339</v>
      </c>
      <c r="AM11" s="169"/>
      <c r="AN11" s="173">
        <v>95</v>
      </c>
    </row>
    <row r="12" spans="1:40" ht="43.5" customHeight="1">
      <c r="A12" s="84" t="s">
        <v>17</v>
      </c>
      <c r="B12" s="39"/>
      <c r="C12" s="38" t="s">
        <v>86</v>
      </c>
      <c r="D12" s="67">
        <v>0</v>
      </c>
      <c r="E12" s="26">
        <v>0</v>
      </c>
      <c r="F12" s="26">
        <v>0</v>
      </c>
      <c r="G12" s="26">
        <v>0</v>
      </c>
      <c r="H12" s="26">
        <v>60</v>
      </c>
      <c r="I12" s="26">
        <v>0</v>
      </c>
      <c r="J12" s="26">
        <v>0</v>
      </c>
      <c r="K12" s="26">
        <v>0</v>
      </c>
      <c r="L12" s="36">
        <v>12</v>
      </c>
      <c r="M12" s="26">
        <v>60</v>
      </c>
      <c r="N12" s="26">
        <v>0</v>
      </c>
      <c r="O12" s="26">
        <v>0</v>
      </c>
      <c r="P12" s="26">
        <v>60</v>
      </c>
      <c r="Q12" s="26">
        <v>0</v>
      </c>
      <c r="R12" s="26">
        <v>0</v>
      </c>
      <c r="S12" s="67">
        <v>0</v>
      </c>
      <c r="T12" s="26">
        <v>60</v>
      </c>
      <c r="U12" s="26">
        <v>0</v>
      </c>
      <c r="V12" s="26">
        <v>0</v>
      </c>
      <c r="W12" s="36">
        <v>0</v>
      </c>
      <c r="X12" s="67">
        <v>45</v>
      </c>
      <c r="Y12" s="26">
        <v>0</v>
      </c>
      <c r="Z12" s="26">
        <v>0</v>
      </c>
      <c r="AA12" s="26">
        <v>60</v>
      </c>
      <c r="AB12" s="26">
        <v>60</v>
      </c>
      <c r="AC12" s="26">
        <v>0</v>
      </c>
      <c r="AD12" s="26">
        <v>0</v>
      </c>
      <c r="AE12" s="26">
        <v>0</v>
      </c>
      <c r="AF12" s="26">
        <v>0</v>
      </c>
      <c r="AG12" s="67">
        <v>0</v>
      </c>
      <c r="AH12" s="36">
        <v>0</v>
      </c>
      <c r="AI12" s="220">
        <f t="shared" si="0"/>
        <v>360</v>
      </c>
      <c r="AJ12" s="220">
        <f t="shared" si="3"/>
        <v>45</v>
      </c>
      <c r="AK12" s="220">
        <f t="shared" si="4"/>
        <v>12</v>
      </c>
      <c r="AL12" s="221">
        <f t="shared" si="5"/>
        <v>417</v>
      </c>
      <c r="AM12" s="169"/>
      <c r="AN12" s="164"/>
    </row>
    <row r="13" spans="1:40" ht="30">
      <c r="A13" s="90" t="s">
        <v>18</v>
      </c>
      <c r="B13" s="86" t="s">
        <v>90</v>
      </c>
      <c r="C13" s="38" t="s">
        <v>91</v>
      </c>
      <c r="D13" s="87">
        <v>0</v>
      </c>
      <c r="E13" s="88">
        <v>0</v>
      </c>
      <c r="F13" s="88">
        <v>0</v>
      </c>
      <c r="G13" s="88">
        <v>0</v>
      </c>
      <c r="H13" s="88">
        <v>100</v>
      </c>
      <c r="I13" s="88">
        <v>0</v>
      </c>
      <c r="J13" s="88">
        <v>0</v>
      </c>
      <c r="K13" s="88">
        <v>60</v>
      </c>
      <c r="L13" s="89">
        <v>40</v>
      </c>
      <c r="M13" s="88">
        <v>0</v>
      </c>
      <c r="N13" s="88">
        <v>0</v>
      </c>
      <c r="O13" s="88">
        <v>100</v>
      </c>
      <c r="P13" s="88">
        <v>60</v>
      </c>
      <c r="Q13" s="88">
        <v>0</v>
      </c>
      <c r="R13" s="88">
        <v>0</v>
      </c>
      <c r="S13" s="87">
        <v>0</v>
      </c>
      <c r="T13" s="88">
        <v>60</v>
      </c>
      <c r="U13" s="88">
        <v>0</v>
      </c>
      <c r="V13" s="88">
        <v>0</v>
      </c>
      <c r="W13" s="89">
        <v>8</v>
      </c>
      <c r="X13" s="87">
        <v>0</v>
      </c>
      <c r="Y13" s="88">
        <v>0</v>
      </c>
      <c r="Z13" s="88">
        <v>0</v>
      </c>
      <c r="AA13" s="88">
        <v>60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67">
        <v>17</v>
      </c>
      <c r="AH13" s="36">
        <v>22</v>
      </c>
      <c r="AI13" s="220">
        <f t="shared" si="0"/>
        <v>440</v>
      </c>
      <c r="AJ13" s="220">
        <f t="shared" si="3"/>
        <v>17</v>
      </c>
      <c r="AK13" s="220">
        <f t="shared" si="4"/>
        <v>70</v>
      </c>
      <c r="AL13" s="221">
        <f t="shared" si="5"/>
        <v>527</v>
      </c>
      <c r="AM13" s="169"/>
      <c r="AN13" s="165"/>
    </row>
    <row r="14" spans="1:40" ht="75">
      <c r="A14" s="90" t="s">
        <v>87</v>
      </c>
      <c r="B14" s="88" t="s">
        <v>96</v>
      </c>
      <c r="C14" s="38" t="s">
        <v>97</v>
      </c>
      <c r="D14" s="87">
        <v>0</v>
      </c>
      <c r="E14" s="88">
        <v>0</v>
      </c>
      <c r="F14" s="88">
        <v>0</v>
      </c>
      <c r="G14" s="88">
        <v>0</v>
      </c>
      <c r="H14" s="88">
        <v>60</v>
      </c>
      <c r="I14" s="88">
        <v>0</v>
      </c>
      <c r="J14" s="88">
        <v>0</v>
      </c>
      <c r="K14" s="88">
        <v>60</v>
      </c>
      <c r="L14" s="89">
        <v>116</v>
      </c>
      <c r="M14" s="88">
        <v>60</v>
      </c>
      <c r="N14" s="88">
        <v>0</v>
      </c>
      <c r="O14" s="88">
        <v>60</v>
      </c>
      <c r="P14" s="88">
        <v>60</v>
      </c>
      <c r="Q14" s="88">
        <v>0</v>
      </c>
      <c r="R14" s="88">
        <v>0</v>
      </c>
      <c r="S14" s="87">
        <v>0</v>
      </c>
      <c r="T14" s="88">
        <v>0</v>
      </c>
      <c r="U14" s="88">
        <v>0</v>
      </c>
      <c r="V14" s="88">
        <v>0</v>
      </c>
      <c r="W14" s="89">
        <v>0</v>
      </c>
      <c r="X14" s="87">
        <v>60</v>
      </c>
      <c r="Y14" s="88">
        <v>0</v>
      </c>
      <c r="Z14" s="88">
        <v>0</v>
      </c>
      <c r="AA14" s="88">
        <v>60</v>
      </c>
      <c r="AB14" s="88">
        <v>60</v>
      </c>
      <c r="AC14" s="88">
        <v>60</v>
      </c>
      <c r="AD14" s="88">
        <v>0</v>
      </c>
      <c r="AE14" s="88">
        <v>0</v>
      </c>
      <c r="AF14" s="88">
        <v>0</v>
      </c>
      <c r="AG14" s="67">
        <v>9</v>
      </c>
      <c r="AH14" s="36">
        <v>0</v>
      </c>
      <c r="AI14" s="220">
        <f t="shared" si="0"/>
        <v>480</v>
      </c>
      <c r="AJ14" s="220">
        <f>D14+S14+S40*3+AG14+X14</f>
        <v>69</v>
      </c>
      <c r="AK14" s="220">
        <f t="shared" si="4"/>
        <v>116</v>
      </c>
      <c r="AL14" s="221">
        <f t="shared" si="5"/>
        <v>665</v>
      </c>
      <c r="AM14" s="169"/>
      <c r="AN14" s="165"/>
    </row>
    <row r="15" spans="1:40" ht="45">
      <c r="A15" s="96" t="s">
        <v>88</v>
      </c>
      <c r="B15" s="97" t="s">
        <v>94</v>
      </c>
      <c r="C15" s="98" t="s">
        <v>95</v>
      </c>
      <c r="D15" s="99">
        <v>0</v>
      </c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100">
        <v>46</v>
      </c>
      <c r="M15" s="97">
        <v>0</v>
      </c>
      <c r="N15" s="97">
        <v>0</v>
      </c>
      <c r="O15" s="97">
        <v>60</v>
      </c>
      <c r="P15" s="97">
        <v>0</v>
      </c>
      <c r="Q15" s="97">
        <v>0</v>
      </c>
      <c r="R15" s="97">
        <v>0</v>
      </c>
      <c r="S15" s="99">
        <v>0</v>
      </c>
      <c r="T15" s="97">
        <v>0</v>
      </c>
      <c r="U15" s="97">
        <v>100</v>
      </c>
      <c r="V15" s="97">
        <v>100</v>
      </c>
      <c r="W15" s="100">
        <v>200</v>
      </c>
      <c r="X15" s="99">
        <v>100</v>
      </c>
      <c r="Y15" s="97">
        <v>0</v>
      </c>
      <c r="Z15" s="97">
        <v>0</v>
      </c>
      <c r="AA15" s="97">
        <v>60</v>
      </c>
      <c r="AB15" s="97">
        <v>60</v>
      </c>
      <c r="AC15" s="97">
        <v>0</v>
      </c>
      <c r="AD15" s="97">
        <v>0</v>
      </c>
      <c r="AE15" s="97">
        <v>0</v>
      </c>
      <c r="AF15" s="97">
        <v>100</v>
      </c>
      <c r="AG15" s="67">
        <v>9</v>
      </c>
      <c r="AH15" s="36">
        <v>0</v>
      </c>
      <c r="AI15" s="220">
        <f t="shared" si="0"/>
        <v>480</v>
      </c>
      <c r="AJ15" s="220">
        <f>D15+S15+S40*3+AG15+X15</f>
        <v>109</v>
      </c>
      <c r="AK15" s="220">
        <f t="shared" si="4"/>
        <v>246</v>
      </c>
      <c r="AL15" s="221">
        <f t="shared" si="5"/>
        <v>835</v>
      </c>
      <c r="AM15" s="169"/>
      <c r="AN15" s="165"/>
    </row>
    <row r="16" spans="1:40" ht="60.75" thickBot="1">
      <c r="A16" s="91" t="s">
        <v>89</v>
      </c>
      <c r="B16" s="92" t="s">
        <v>92</v>
      </c>
      <c r="C16" s="95" t="s">
        <v>93</v>
      </c>
      <c r="D16" s="93">
        <v>100</v>
      </c>
      <c r="E16" s="92">
        <v>0</v>
      </c>
      <c r="F16" s="92">
        <v>0</v>
      </c>
      <c r="G16" s="92">
        <v>100</v>
      </c>
      <c r="H16" s="92">
        <v>60</v>
      </c>
      <c r="I16" s="92">
        <v>0</v>
      </c>
      <c r="J16" s="92">
        <v>0</v>
      </c>
      <c r="K16" s="92">
        <v>0</v>
      </c>
      <c r="L16" s="94">
        <v>64</v>
      </c>
      <c r="M16" s="92">
        <v>60</v>
      </c>
      <c r="N16" s="92">
        <v>0</v>
      </c>
      <c r="O16" s="92">
        <v>60</v>
      </c>
      <c r="P16" s="92">
        <v>60</v>
      </c>
      <c r="Q16" s="92">
        <v>0</v>
      </c>
      <c r="R16" s="92">
        <v>0</v>
      </c>
      <c r="S16" s="93">
        <v>0</v>
      </c>
      <c r="T16" s="92">
        <v>0</v>
      </c>
      <c r="U16" s="92">
        <v>0</v>
      </c>
      <c r="V16" s="92">
        <v>0</v>
      </c>
      <c r="W16" s="94">
        <v>0</v>
      </c>
      <c r="X16" s="93">
        <v>10</v>
      </c>
      <c r="Y16" s="92">
        <v>100</v>
      </c>
      <c r="Z16" s="92">
        <v>0</v>
      </c>
      <c r="AA16" s="92">
        <v>60</v>
      </c>
      <c r="AB16" s="92">
        <v>60</v>
      </c>
      <c r="AC16" s="92">
        <v>0</v>
      </c>
      <c r="AD16" s="92">
        <v>0</v>
      </c>
      <c r="AE16" s="92">
        <v>0</v>
      </c>
      <c r="AF16" s="92">
        <v>60</v>
      </c>
      <c r="AG16" s="102">
        <v>100</v>
      </c>
      <c r="AH16" s="103">
        <v>0</v>
      </c>
      <c r="AI16" s="225">
        <f t="shared" si="0"/>
        <v>620</v>
      </c>
      <c r="AJ16" s="225">
        <f>D16+S16+S41*3+AG16+X16</f>
        <v>210</v>
      </c>
      <c r="AK16" s="225">
        <f t="shared" si="4"/>
        <v>64</v>
      </c>
      <c r="AL16" s="226">
        <f t="shared" si="5"/>
        <v>894</v>
      </c>
      <c r="AM16" s="170"/>
      <c r="AN16" s="166"/>
    </row>
    <row r="17" ht="15.75">
      <c r="A17" s="85"/>
    </row>
    <row r="18" ht="15">
      <c r="C18" s="104"/>
    </row>
  </sheetData>
  <sheetProtection/>
  <printOptions/>
  <pageMargins left="0.7" right="0.7" top="0.75" bottom="0.75" header="0.3" footer="0.3"/>
  <pageSetup horizontalDpi="600" verticalDpi="600" orientation="landscape" paperSize="9" scale="52" r:id="rId1"/>
  <headerFooter>
    <oddHeader>&amp;C&amp;"Times New Roman,Félkövér"&amp;16Gémes Majális Kupa 2017
Alapfokú bajnokság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9"/>
  <sheetViews>
    <sheetView zoomScaleSheetLayoutView="100" workbookViewId="0" topLeftCell="A1">
      <selection activeCell="AR13" sqref="AR13"/>
    </sheetView>
  </sheetViews>
  <sheetFormatPr defaultColWidth="9.140625" defaultRowHeight="12.75"/>
  <cols>
    <col min="2" max="2" width="14.421875" style="0" customWidth="1"/>
    <col min="3" max="3" width="24.28125" style="0" customWidth="1"/>
    <col min="4" max="4" width="7.140625" style="0" customWidth="1"/>
    <col min="5" max="5" width="5.28125" style="0" customWidth="1"/>
    <col min="6" max="6" width="5.421875" style="0" customWidth="1"/>
    <col min="7" max="7" width="4.7109375" style="0" customWidth="1"/>
    <col min="8" max="8" width="5.00390625" style="0" customWidth="1"/>
    <col min="9" max="9" width="4.8515625" style="0" customWidth="1"/>
    <col min="10" max="10" width="6.00390625" style="0" customWidth="1"/>
    <col min="11" max="11" width="3.8515625" style="0" customWidth="1"/>
    <col min="12" max="12" width="3.7109375" style="0" bestFit="1" customWidth="1"/>
    <col min="13" max="14" width="5.140625" style="0" bestFit="1" customWidth="1"/>
    <col min="15" max="15" width="4.00390625" style="0" bestFit="1" customWidth="1"/>
    <col min="16" max="33" width="5.140625" style="0" bestFit="1" customWidth="1"/>
    <col min="34" max="34" width="5.7109375" style="0" bestFit="1" customWidth="1"/>
    <col min="35" max="35" width="5.140625" style="0" bestFit="1" customWidth="1"/>
    <col min="36" max="36" width="4.00390625" style="0" bestFit="1" customWidth="1"/>
    <col min="37" max="37" width="5.140625" style="0" bestFit="1" customWidth="1"/>
    <col min="38" max="38" width="3.7109375" style="0" bestFit="1" customWidth="1"/>
    <col min="39" max="40" width="4.00390625" style="0" bestFit="1" customWidth="1"/>
    <col min="41" max="41" width="6.8515625" style="0" bestFit="1" customWidth="1"/>
    <col min="42" max="42" width="6.57421875" style="0" customWidth="1"/>
    <col min="43" max="43" width="6.140625" style="0" customWidth="1"/>
    <col min="44" max="44" width="6.57421875" style="0" customWidth="1"/>
  </cols>
  <sheetData>
    <row r="1" spans="1:44" ht="117.75" customHeight="1" thickBot="1">
      <c r="A1" s="30" t="s">
        <v>4</v>
      </c>
      <c r="B1" s="31" t="s">
        <v>182</v>
      </c>
      <c r="C1" s="31" t="s">
        <v>98</v>
      </c>
      <c r="D1" s="32" t="s">
        <v>99</v>
      </c>
      <c r="E1" s="32" t="s">
        <v>100</v>
      </c>
      <c r="F1" s="32" t="s">
        <v>101</v>
      </c>
      <c r="G1" s="32" t="s">
        <v>102</v>
      </c>
      <c r="H1" s="32" t="s">
        <v>103</v>
      </c>
      <c r="I1" s="32" t="s">
        <v>104</v>
      </c>
      <c r="J1" s="32" t="s">
        <v>105</v>
      </c>
      <c r="K1" s="32" t="s">
        <v>106</v>
      </c>
      <c r="L1" s="32" t="s">
        <v>107</v>
      </c>
      <c r="M1" s="32" t="s">
        <v>108</v>
      </c>
      <c r="N1" s="32" t="s">
        <v>109</v>
      </c>
      <c r="O1" s="32" t="s">
        <v>110</v>
      </c>
      <c r="P1" s="32" t="s">
        <v>22</v>
      </c>
      <c r="Q1" s="32" t="s">
        <v>111</v>
      </c>
      <c r="R1" s="32" t="s">
        <v>112</v>
      </c>
      <c r="S1" s="32" t="s">
        <v>113</v>
      </c>
      <c r="T1" s="32" t="s">
        <v>114</v>
      </c>
      <c r="U1" s="32" t="s">
        <v>183</v>
      </c>
      <c r="V1" s="32" t="s">
        <v>115</v>
      </c>
      <c r="W1" s="32" t="s">
        <v>116</v>
      </c>
      <c r="X1" s="32" t="s">
        <v>57</v>
      </c>
      <c r="Y1" s="32" t="s">
        <v>117</v>
      </c>
      <c r="Z1" s="32" t="s">
        <v>33</v>
      </c>
      <c r="AA1" s="32" t="s">
        <v>118</v>
      </c>
      <c r="AB1" s="32" t="s">
        <v>119</v>
      </c>
      <c r="AC1" s="32" t="s">
        <v>64</v>
      </c>
      <c r="AD1" s="32" t="s">
        <v>120</v>
      </c>
      <c r="AE1" s="32" t="s">
        <v>121</v>
      </c>
      <c r="AF1" s="32" t="s">
        <v>122</v>
      </c>
      <c r="AG1" s="32" t="s">
        <v>184</v>
      </c>
      <c r="AH1" s="32" t="s">
        <v>123</v>
      </c>
      <c r="AI1" s="32" t="s">
        <v>124</v>
      </c>
      <c r="AJ1" s="32" t="s">
        <v>125</v>
      </c>
      <c r="AK1" s="32" t="s">
        <v>126</v>
      </c>
      <c r="AL1" s="32" t="s">
        <v>127</v>
      </c>
      <c r="AM1" s="32" t="s">
        <v>128</v>
      </c>
      <c r="AN1" s="32" t="s">
        <v>129</v>
      </c>
      <c r="AO1" s="32" t="s">
        <v>130</v>
      </c>
      <c r="AP1" s="33" t="s">
        <v>1</v>
      </c>
      <c r="AQ1" s="33" t="s">
        <v>28</v>
      </c>
      <c r="AR1" s="40" t="s">
        <v>8</v>
      </c>
    </row>
    <row r="2" spans="1:44" ht="17.25" thickBot="1">
      <c r="A2" s="49"/>
      <c r="B2" s="42"/>
      <c r="C2" s="42"/>
      <c r="D2" s="147" t="s">
        <v>131</v>
      </c>
      <c r="E2" s="142">
        <v>29</v>
      </c>
      <c r="F2" s="142"/>
      <c r="G2" s="143"/>
      <c r="H2" s="143"/>
      <c r="I2" s="143"/>
      <c r="J2" s="144"/>
      <c r="K2" s="142"/>
      <c r="L2" s="142"/>
      <c r="M2" s="142"/>
      <c r="N2" s="142"/>
      <c r="O2" s="145"/>
      <c r="P2" s="145"/>
      <c r="Q2" s="142"/>
      <c r="R2" s="142"/>
      <c r="S2" s="146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 t="s">
        <v>132</v>
      </c>
      <c r="AI2" s="142"/>
      <c r="AJ2" s="142"/>
      <c r="AK2" s="142"/>
      <c r="AL2" s="142"/>
      <c r="AM2" s="142"/>
      <c r="AN2" s="142"/>
      <c r="AO2" s="142" t="s">
        <v>68</v>
      </c>
      <c r="AP2" s="43"/>
      <c r="AQ2" s="43"/>
      <c r="AR2" s="50"/>
    </row>
    <row r="3" spans="1:44" ht="14.25">
      <c r="A3" s="153" t="s">
        <v>6</v>
      </c>
      <c r="B3" s="136" t="s">
        <v>185</v>
      </c>
      <c r="C3" s="136" t="s">
        <v>186</v>
      </c>
      <c r="D3" s="148">
        <v>0</v>
      </c>
      <c r="E3" s="148">
        <v>0</v>
      </c>
      <c r="F3" s="148">
        <v>0</v>
      </c>
      <c r="G3" s="148">
        <v>0</v>
      </c>
      <c r="H3" s="148">
        <v>0</v>
      </c>
      <c r="I3" s="148">
        <v>0</v>
      </c>
      <c r="J3" s="148">
        <v>0</v>
      </c>
      <c r="K3" s="148">
        <v>60</v>
      </c>
      <c r="L3" s="148">
        <v>0</v>
      </c>
      <c r="M3" s="148">
        <v>0</v>
      </c>
      <c r="N3" s="148">
        <v>0</v>
      </c>
      <c r="O3" s="148">
        <v>0</v>
      </c>
      <c r="P3" s="148">
        <v>0</v>
      </c>
      <c r="Q3" s="148">
        <v>0</v>
      </c>
      <c r="R3" s="148">
        <v>0</v>
      </c>
      <c r="S3" s="148">
        <v>0</v>
      </c>
      <c r="T3" s="148">
        <v>0</v>
      </c>
      <c r="U3" s="148">
        <v>0</v>
      </c>
      <c r="V3" s="148">
        <v>0</v>
      </c>
      <c r="W3" s="148">
        <v>0</v>
      </c>
      <c r="X3" s="148">
        <v>0</v>
      </c>
      <c r="Y3" s="148">
        <v>0</v>
      </c>
      <c r="Z3" s="148">
        <v>0</v>
      </c>
      <c r="AA3" s="148">
        <v>0</v>
      </c>
      <c r="AB3" s="148">
        <v>0</v>
      </c>
      <c r="AC3" s="148">
        <v>0</v>
      </c>
      <c r="AD3" s="148">
        <v>0</v>
      </c>
      <c r="AE3" s="148">
        <v>0</v>
      </c>
      <c r="AF3" s="148">
        <v>0</v>
      </c>
      <c r="AG3" s="148">
        <v>0</v>
      </c>
      <c r="AH3" s="148">
        <v>0</v>
      </c>
      <c r="AI3" s="148">
        <v>0</v>
      </c>
      <c r="AJ3" s="148">
        <v>0</v>
      </c>
      <c r="AK3" s="148">
        <v>0</v>
      </c>
      <c r="AL3" s="148">
        <v>0</v>
      </c>
      <c r="AM3" s="148">
        <v>0</v>
      </c>
      <c r="AN3" s="148">
        <v>0</v>
      </c>
      <c r="AO3" s="148">
        <v>14</v>
      </c>
      <c r="AP3" s="157">
        <v>60</v>
      </c>
      <c r="AQ3" s="157">
        <v>14</v>
      </c>
      <c r="AR3" s="154">
        <v>74</v>
      </c>
    </row>
    <row r="4" spans="1:44" ht="14.25">
      <c r="A4" s="155" t="s">
        <v>10</v>
      </c>
      <c r="B4" s="152" t="s">
        <v>185</v>
      </c>
      <c r="C4" s="152" t="s">
        <v>187</v>
      </c>
      <c r="D4" s="149">
        <v>0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60</v>
      </c>
      <c r="N4" s="149">
        <v>0</v>
      </c>
      <c r="O4" s="149">
        <v>60</v>
      </c>
      <c r="P4" s="149">
        <v>0</v>
      </c>
      <c r="Q4" s="149">
        <v>0</v>
      </c>
      <c r="R4" s="149">
        <v>0</v>
      </c>
      <c r="S4" s="149">
        <v>0</v>
      </c>
      <c r="T4" s="149">
        <v>60</v>
      </c>
      <c r="U4" s="149">
        <v>0</v>
      </c>
      <c r="V4" s="149">
        <v>0</v>
      </c>
      <c r="W4" s="149">
        <v>0</v>
      </c>
      <c r="X4" s="149">
        <v>0</v>
      </c>
      <c r="Y4" s="149">
        <v>0</v>
      </c>
      <c r="Z4" s="149">
        <v>0</v>
      </c>
      <c r="AA4" s="149">
        <v>0</v>
      </c>
      <c r="AB4" s="149">
        <v>0</v>
      </c>
      <c r="AC4" s="149">
        <v>60</v>
      </c>
      <c r="AD4" s="149">
        <v>0</v>
      </c>
      <c r="AE4" s="149">
        <v>0</v>
      </c>
      <c r="AF4" s="149">
        <v>0</v>
      </c>
      <c r="AG4" s="149">
        <v>0</v>
      </c>
      <c r="AH4" s="149">
        <v>0</v>
      </c>
      <c r="AI4" s="149">
        <v>0</v>
      </c>
      <c r="AJ4" s="149">
        <v>0</v>
      </c>
      <c r="AK4" s="149">
        <v>0</v>
      </c>
      <c r="AL4" s="149">
        <v>0</v>
      </c>
      <c r="AM4" s="149">
        <v>60</v>
      </c>
      <c r="AN4" s="149">
        <v>0</v>
      </c>
      <c r="AO4" s="149">
        <v>24</v>
      </c>
      <c r="AP4" s="150">
        <v>300</v>
      </c>
      <c r="AQ4" s="150">
        <v>24</v>
      </c>
      <c r="AR4" s="156">
        <v>324</v>
      </c>
    </row>
    <row r="5" spans="1:44" ht="14.25">
      <c r="A5" s="155" t="s">
        <v>7</v>
      </c>
      <c r="B5" s="152" t="s">
        <v>185</v>
      </c>
      <c r="C5" s="137" t="s">
        <v>188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100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  <c r="T5" s="149">
        <v>60</v>
      </c>
      <c r="U5" s="149">
        <v>0</v>
      </c>
      <c r="V5" s="149">
        <v>0</v>
      </c>
      <c r="W5" s="149">
        <v>0</v>
      </c>
      <c r="X5" s="149">
        <v>0</v>
      </c>
      <c r="Y5" s="149">
        <v>0</v>
      </c>
      <c r="Z5" s="149">
        <v>0</v>
      </c>
      <c r="AA5" s="149">
        <v>0</v>
      </c>
      <c r="AB5" s="149">
        <v>0</v>
      </c>
      <c r="AC5" s="149">
        <v>60</v>
      </c>
      <c r="AD5" s="149">
        <v>60</v>
      </c>
      <c r="AE5" s="149">
        <v>0</v>
      </c>
      <c r="AF5" s="149">
        <v>0</v>
      </c>
      <c r="AG5" s="149">
        <v>0</v>
      </c>
      <c r="AH5" s="149">
        <v>0</v>
      </c>
      <c r="AI5" s="149">
        <v>0</v>
      </c>
      <c r="AJ5" s="149">
        <v>0</v>
      </c>
      <c r="AK5" s="149">
        <v>0</v>
      </c>
      <c r="AL5" s="149">
        <v>0</v>
      </c>
      <c r="AM5" s="149">
        <v>60</v>
      </c>
      <c r="AN5" s="149">
        <v>0</v>
      </c>
      <c r="AO5" s="149">
        <v>24</v>
      </c>
      <c r="AP5" s="150">
        <v>340</v>
      </c>
      <c r="AQ5" s="150">
        <v>24</v>
      </c>
      <c r="AR5" s="156">
        <v>364</v>
      </c>
    </row>
    <row r="6" spans="1:44" ht="15">
      <c r="A6" s="52" t="s">
        <v>12</v>
      </c>
      <c r="B6" s="138"/>
      <c r="C6" s="138" t="s">
        <v>189</v>
      </c>
      <c r="D6" s="26">
        <v>0</v>
      </c>
      <c r="E6" s="26">
        <v>0</v>
      </c>
      <c r="F6" s="26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60</v>
      </c>
      <c r="P6" s="139">
        <v>0</v>
      </c>
      <c r="Q6" s="139">
        <v>0</v>
      </c>
      <c r="R6" s="139">
        <v>0</v>
      </c>
      <c r="S6" s="139">
        <v>0</v>
      </c>
      <c r="T6" s="139">
        <v>60</v>
      </c>
      <c r="U6" s="139">
        <v>0</v>
      </c>
      <c r="V6" s="139">
        <v>60</v>
      </c>
      <c r="W6" s="139">
        <v>60</v>
      </c>
      <c r="X6" s="139">
        <v>0</v>
      </c>
      <c r="Y6" s="139">
        <v>60</v>
      </c>
      <c r="Z6" s="139">
        <v>0</v>
      </c>
      <c r="AA6" s="139">
        <v>0</v>
      </c>
      <c r="AB6" s="139">
        <v>0</v>
      </c>
      <c r="AC6" s="139">
        <v>0</v>
      </c>
      <c r="AD6" s="139">
        <v>60</v>
      </c>
      <c r="AE6" s="139">
        <v>60</v>
      </c>
      <c r="AF6" s="139">
        <v>0</v>
      </c>
      <c r="AG6" s="139">
        <v>0</v>
      </c>
      <c r="AH6" s="139">
        <v>0</v>
      </c>
      <c r="AI6" s="139">
        <v>0</v>
      </c>
      <c r="AJ6" s="139">
        <v>0</v>
      </c>
      <c r="AK6" s="139">
        <v>0</v>
      </c>
      <c r="AL6" s="139">
        <v>0</v>
      </c>
      <c r="AM6" s="139">
        <v>0</v>
      </c>
      <c r="AN6" s="139">
        <v>0</v>
      </c>
      <c r="AO6" s="139">
        <v>60</v>
      </c>
      <c r="AP6" s="150">
        <v>420</v>
      </c>
      <c r="AQ6" s="150">
        <v>60</v>
      </c>
      <c r="AR6" s="135">
        <v>480</v>
      </c>
    </row>
    <row r="7" spans="1:44" ht="15">
      <c r="A7" s="52" t="s">
        <v>13</v>
      </c>
      <c r="B7" s="138"/>
      <c r="C7" s="138" t="s">
        <v>190</v>
      </c>
      <c r="D7" s="26">
        <v>0</v>
      </c>
      <c r="E7" s="26">
        <v>0</v>
      </c>
      <c r="F7" s="26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60</v>
      </c>
      <c r="P7" s="139">
        <v>0</v>
      </c>
      <c r="Q7" s="139">
        <v>0</v>
      </c>
      <c r="R7" s="139">
        <v>0</v>
      </c>
      <c r="S7" s="139">
        <v>0</v>
      </c>
      <c r="T7" s="139">
        <v>60</v>
      </c>
      <c r="U7" s="139">
        <v>0</v>
      </c>
      <c r="V7" s="139">
        <v>60</v>
      </c>
      <c r="W7" s="139">
        <v>60</v>
      </c>
      <c r="X7" s="139">
        <v>0</v>
      </c>
      <c r="Y7" s="139">
        <v>60</v>
      </c>
      <c r="Z7" s="139">
        <v>0</v>
      </c>
      <c r="AA7" s="139">
        <v>0</v>
      </c>
      <c r="AB7" s="139">
        <v>0</v>
      </c>
      <c r="AC7" s="139">
        <v>0</v>
      </c>
      <c r="AD7" s="139">
        <v>60</v>
      </c>
      <c r="AE7" s="139">
        <v>60</v>
      </c>
      <c r="AF7" s="139">
        <v>0</v>
      </c>
      <c r="AG7" s="139">
        <v>0</v>
      </c>
      <c r="AH7" s="139">
        <v>0</v>
      </c>
      <c r="AI7" s="139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  <c r="AO7" s="139">
        <v>60</v>
      </c>
      <c r="AP7" s="150">
        <v>420</v>
      </c>
      <c r="AQ7" s="150">
        <v>60</v>
      </c>
      <c r="AR7" s="135">
        <v>480</v>
      </c>
    </row>
    <row r="8" spans="1:44" ht="15">
      <c r="A8" s="52" t="s">
        <v>14</v>
      </c>
      <c r="B8" s="29" t="s">
        <v>185</v>
      </c>
      <c r="C8" s="138" t="s">
        <v>191</v>
      </c>
      <c r="D8" s="26">
        <v>0</v>
      </c>
      <c r="E8" s="26">
        <v>0</v>
      </c>
      <c r="F8" s="26">
        <v>0</v>
      </c>
      <c r="G8" s="139">
        <v>60</v>
      </c>
      <c r="H8" s="139">
        <v>0</v>
      </c>
      <c r="I8" s="139">
        <v>100</v>
      </c>
      <c r="J8" s="139">
        <v>60</v>
      </c>
      <c r="K8" s="139">
        <v>100</v>
      </c>
      <c r="L8" s="139">
        <v>0</v>
      </c>
      <c r="M8" s="139">
        <v>0</v>
      </c>
      <c r="N8" s="139">
        <v>0</v>
      </c>
      <c r="O8" s="139">
        <v>60</v>
      </c>
      <c r="P8" s="139">
        <v>0</v>
      </c>
      <c r="Q8" s="139">
        <v>0</v>
      </c>
      <c r="R8" s="139">
        <v>0</v>
      </c>
      <c r="S8" s="139">
        <v>0</v>
      </c>
      <c r="T8" s="139">
        <v>60</v>
      </c>
      <c r="U8" s="139">
        <v>0</v>
      </c>
      <c r="V8" s="139">
        <v>0</v>
      </c>
      <c r="W8" s="139">
        <v>0</v>
      </c>
      <c r="X8" s="139">
        <v>16</v>
      </c>
      <c r="Y8" s="139">
        <v>0</v>
      </c>
      <c r="Z8" s="139">
        <v>0</v>
      </c>
      <c r="AA8" s="139">
        <v>0</v>
      </c>
      <c r="AB8" s="139">
        <v>0</v>
      </c>
      <c r="AC8" s="139">
        <v>60</v>
      </c>
      <c r="AD8" s="139">
        <v>60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v>60</v>
      </c>
      <c r="AN8" s="139">
        <v>0</v>
      </c>
      <c r="AO8" s="139">
        <v>9</v>
      </c>
      <c r="AP8" s="150">
        <v>636</v>
      </c>
      <c r="AQ8" s="150">
        <v>9</v>
      </c>
      <c r="AR8" s="135">
        <v>645</v>
      </c>
    </row>
    <row r="9" spans="1:44" ht="15.75" thickBot="1">
      <c r="A9" s="48" t="s">
        <v>11</v>
      </c>
      <c r="B9" s="118" t="s">
        <v>185</v>
      </c>
      <c r="C9" s="140" t="s">
        <v>192</v>
      </c>
      <c r="D9" s="141">
        <v>30</v>
      </c>
      <c r="E9" s="141">
        <v>0</v>
      </c>
      <c r="F9" s="141">
        <v>0</v>
      </c>
      <c r="G9" s="141">
        <v>0</v>
      </c>
      <c r="H9" s="141">
        <v>60</v>
      </c>
      <c r="I9" s="141">
        <v>0</v>
      </c>
      <c r="J9" s="141">
        <v>0</v>
      </c>
      <c r="K9" s="141">
        <v>60</v>
      </c>
      <c r="L9" s="141">
        <v>0</v>
      </c>
      <c r="M9" s="141">
        <v>100</v>
      </c>
      <c r="N9" s="141">
        <v>0</v>
      </c>
      <c r="O9" s="141">
        <v>60</v>
      </c>
      <c r="P9" s="141">
        <v>100</v>
      </c>
      <c r="Q9" s="141">
        <v>100</v>
      </c>
      <c r="R9" s="141">
        <v>100</v>
      </c>
      <c r="S9" s="141">
        <v>100</v>
      </c>
      <c r="T9" s="141">
        <v>100</v>
      </c>
      <c r="U9" s="141">
        <v>100</v>
      </c>
      <c r="V9" s="141">
        <v>100</v>
      </c>
      <c r="W9" s="141">
        <v>100</v>
      </c>
      <c r="X9" s="141">
        <v>100</v>
      </c>
      <c r="Y9" s="141">
        <v>100</v>
      </c>
      <c r="Z9" s="141">
        <v>100</v>
      </c>
      <c r="AA9" s="141">
        <v>100</v>
      </c>
      <c r="AB9" s="141">
        <v>100</v>
      </c>
      <c r="AC9" s="141">
        <v>100</v>
      </c>
      <c r="AD9" s="141">
        <v>100</v>
      </c>
      <c r="AE9" s="141">
        <v>100</v>
      </c>
      <c r="AF9" s="141">
        <v>100</v>
      </c>
      <c r="AG9" s="141">
        <v>100</v>
      </c>
      <c r="AH9" s="141">
        <v>100</v>
      </c>
      <c r="AI9" s="141">
        <v>100</v>
      </c>
      <c r="AJ9" s="141">
        <v>60</v>
      </c>
      <c r="AK9" s="141">
        <v>100</v>
      </c>
      <c r="AL9" s="141">
        <v>0</v>
      </c>
      <c r="AM9" s="141">
        <v>0</v>
      </c>
      <c r="AN9" s="141">
        <v>60</v>
      </c>
      <c r="AO9" s="141">
        <v>0</v>
      </c>
      <c r="AP9" s="158">
        <v>2500</v>
      </c>
      <c r="AQ9" s="158">
        <v>130</v>
      </c>
      <c r="AR9" s="151">
        <v>2630</v>
      </c>
    </row>
  </sheetData>
  <sheetProtection/>
  <printOptions/>
  <pageMargins left="0.7" right="0.7" top="0.75" bottom="0.75" header="0.3" footer="0.3"/>
  <pageSetup orientation="portrait" scale="35" r:id="rId1"/>
  <headerFooter>
    <oddHeader>&amp;C&amp;"Times New Roman,Félkövér"&amp;16Gémes Majális Kupa 2017
Túravezető tanfolyam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2016-06-07T22:27:44Z</cp:lastPrinted>
  <dcterms:created xsi:type="dcterms:W3CDTF">2001-03-10T07:36:05Z</dcterms:created>
  <dcterms:modified xsi:type="dcterms:W3CDTF">2017-05-20T18:41:05Z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EmailSubject">
    <vt:lpwstr>Köztársaság Kupa eredménye</vt:lpwstr>
  </property>
  <property fmtid="{D5CDD505-2E9C-101B-9397-08002B2CF9AE}" pid="4" name="_AuthorEmail">
    <vt:lpwstr>BorsosG@bkv.hu</vt:lpwstr>
  </property>
  <property fmtid="{D5CDD505-2E9C-101B-9397-08002B2CF9AE}" pid="5" name="_AuthorEmailDisplayName">
    <vt:lpwstr>Borsos Gábor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